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9.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metadata.xml" ContentType="application/vnd.openxmlformats-officedocument.spreadsheetml.sheetMetadata+xml"/>
  <Override PartName="/xl/calcChain.xml" ContentType="application/vnd.openxmlformats-officedocument.spreadsheetml.calcChain+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bookViews>
    <workbookView xWindow="-105" yWindow="-105" windowWidth="19425" windowHeight="10560" tabRatio="651" activeTab="2"/>
  </bookViews>
  <sheets>
    <sheet name="Application Form" sheetId="6" r:id="rId1"/>
    <sheet name="Annex.1 DeclarationDesiredUniv " sheetId="7" r:id="rId2"/>
    <sheet name="Annex.3 Medical History" sheetId="8" r:id="rId3"/>
    <sheet name="Master Graduate School Code" sheetId="5" r:id="rId4"/>
    <sheet name="PhD Graduate School Code" sheetId="9" r:id="rId5"/>
    <sheet name="Code" sheetId="12" r:id="rId6"/>
    <sheet name="(For JICA Only)" sheetId="10" r:id="rId7"/>
    <sheet name="List" sheetId="4" r:id="rId8"/>
    <sheet name="Reference" sheetId="11" r:id="rId9"/>
  </sheets>
  <definedNames>
    <definedName name="_xlnm._FilterDatabase" localSheetId="1" hidden="1">'Annex.1 DeclarationDesiredUniv '!$B$20:$AI$36</definedName>
    <definedName name="_xlnm._FilterDatabase" localSheetId="3" hidden="1">'Master Graduate School Code'!$A$1:$O$486</definedName>
    <definedName name="_xlnm._FilterDatabase" localSheetId="4" hidden="1">'PhD Graduate School Code'!$A$1:$O$507</definedName>
    <definedName name="Day">List!$A$2:$A$32</definedName>
    <definedName name="Education_Level">List!$M$2:$M$5</definedName>
    <definedName name="English">List!$Q$2:$Q$5</definedName>
    <definedName name="Full_Part">List!$O$2:$O$3</definedName>
    <definedName name="Item_number" localSheetId="1">#REF!</definedName>
    <definedName name="Item_number" localSheetId="0">#REF!</definedName>
    <definedName name="Item_number">#REF!</definedName>
    <definedName name="M">'Master Graduate School Code'!$A$2:$A$379</definedName>
    <definedName name="Master">'Master Graduate School Code'!$A$2:$A$379</definedName>
    <definedName name="Masters">'Master Graduate School Code'!$A$2:$A$379</definedName>
    <definedName name="Month">List!$B$2:$B$13</definedName>
    <definedName name="month2">List!$S$2:$S$8</definedName>
    <definedName name="month3">List!$T$2:$T$13</definedName>
    <definedName name="Months">List!$C$2:$C$13</definedName>
    <definedName name="PhD">'PhD Graduate School Code'!$A$2:$A$400</definedName>
    <definedName name="_xlnm.Print_Area" localSheetId="1">'Annex.1 DeclarationDesiredUniv '!$B$1:$AI$42</definedName>
    <definedName name="_xlnm.Print_Area" localSheetId="0">'Application Form'!$B$1:$AH$415</definedName>
    <definedName name="Relationship">List!$L$2:$L$13</definedName>
    <definedName name="School_Code" localSheetId="1">#REF!</definedName>
    <definedName name="School_Code" localSheetId="0">#REF!</definedName>
    <definedName name="School_Code">#REF!</definedName>
    <definedName name="Sex">List!$G$2:$G$3</definedName>
    <definedName name="Type">List!$P$2:$P$5</definedName>
    <definedName name="Type_of_Organization">List!$J$2:$J$11</definedName>
    <definedName name="Year_1">List!$D$2:$D$49</definedName>
    <definedName name="Year_2">List!$E$2:$E$17</definedName>
    <definedName name="Year_3">List!$F$2:$F$4</definedName>
    <definedName name="year4">List!$R$2:$R$3</definedName>
    <definedName name="Yes_No">List!$N$2:$N$3</definedName>
    <definedName name="yes_no2">List!$N$2:$N$4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30" i="6" l="1"/>
  <c r="T414" i="6"/>
  <c r="AC379" i="6" l="1"/>
  <c r="B24" i="10"/>
  <c r="M27" i="7"/>
  <c r="M22" i="7"/>
  <c r="AE22" i="7"/>
  <c r="X22" i="7"/>
  <c r="R22" i="7"/>
  <c r="DJ24" i="10" l="1"/>
  <c r="DI24" i="10"/>
  <c r="DE24" i="10"/>
  <c r="BW24" i="10"/>
  <c r="BV24" i="10"/>
  <c r="BR24" i="10"/>
  <c r="AJ24" i="10"/>
  <c r="A22" i="7"/>
  <c r="A27" i="7"/>
  <c r="A32" i="7"/>
  <c r="AI24" i="10"/>
  <c r="AE24" i="10"/>
  <c r="AC24" i="10"/>
  <c r="AB24" i="10"/>
  <c r="AA24" i="10"/>
  <c r="Z24" i="10"/>
  <c r="W24" i="10"/>
  <c r="V24" i="10"/>
  <c r="U24" i="10"/>
  <c r="T24" i="10"/>
  <c r="S24" i="10"/>
  <c r="R24" i="10"/>
  <c r="P24" i="10"/>
  <c r="O24" i="10"/>
  <c r="H24" i="10"/>
  <c r="G24" i="10"/>
  <c r="I24" i="10"/>
  <c r="AC372" i="6" l="1"/>
  <c r="Q24" i="10"/>
  <c r="BX24" i="10"/>
  <c r="BZ24" i="10"/>
  <c r="BY24" i="10"/>
  <c r="BU24" i="10"/>
  <c r="CA24" i="10"/>
  <c r="CD24" i="10"/>
  <c r="BT24" i="10"/>
  <c r="CC24" i="10"/>
  <c r="BS24" i="10"/>
  <c r="CB24" i="10"/>
  <c r="AM24" i="10"/>
  <c r="AL24" i="10"/>
  <c r="AG24" i="10"/>
  <c r="AO24" i="10"/>
  <c r="AK24" i="10"/>
  <c r="AQ24" i="10"/>
  <c r="AP24" i="10"/>
  <c r="AN24" i="10"/>
  <c r="AH24" i="10"/>
  <c r="AF24" i="10"/>
  <c r="DQ24" i="10"/>
  <c r="DG24" i="10"/>
  <c r="DL24" i="10"/>
  <c r="DP24" i="10"/>
  <c r="DF24" i="10"/>
  <c r="DH24" i="10"/>
  <c r="DO24" i="10"/>
  <c r="DK24" i="10"/>
  <c r="DN24" i="10"/>
  <c r="DM24" i="10"/>
  <c r="J24" i="10"/>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62" i="9"/>
  <c r="O63" i="9"/>
  <c r="O64" i="9"/>
  <c r="O65" i="9"/>
  <c r="O66" i="9"/>
  <c r="O67" i="9"/>
  <c r="O68" i="9"/>
  <c r="O69" i="9"/>
  <c r="O70" i="9"/>
  <c r="O71" i="9"/>
  <c r="O72" i="9"/>
  <c r="O73" i="9"/>
  <c r="O74" i="9"/>
  <c r="O75" i="9"/>
  <c r="O76" i="9"/>
  <c r="O77" i="9"/>
  <c r="O78" i="9"/>
  <c r="O79" i="9"/>
  <c r="O80" i="9"/>
  <c r="O81" i="9"/>
  <c r="O82" i="9"/>
  <c r="O83" i="9"/>
  <c r="O84" i="9"/>
  <c r="O85" i="9"/>
  <c r="O86" i="9"/>
  <c r="O87" i="9"/>
  <c r="O88" i="9"/>
  <c r="O89" i="9"/>
  <c r="O90" i="9"/>
  <c r="O91" i="9"/>
  <c r="O92" i="9"/>
  <c r="O93" i="9"/>
  <c r="O94" i="9"/>
  <c r="O95" i="9"/>
  <c r="O96" i="9"/>
  <c r="O97" i="9"/>
  <c r="O98" i="9"/>
  <c r="O99" i="9"/>
  <c r="O100" i="9"/>
  <c r="O101" i="9"/>
  <c r="O102" i="9"/>
  <c r="O103" i="9"/>
  <c r="O104" i="9"/>
  <c r="O105" i="9"/>
  <c r="O106" i="9"/>
  <c r="O107" i="9"/>
  <c r="O108" i="9"/>
  <c r="O109" i="9"/>
  <c r="O110" i="9"/>
  <c r="O111" i="9"/>
  <c r="O112" i="9"/>
  <c r="O113" i="9"/>
  <c r="O114" i="9"/>
  <c r="O115" i="9"/>
  <c r="O116" i="9"/>
  <c r="O117" i="9"/>
  <c r="O118" i="9"/>
  <c r="O119" i="9"/>
  <c r="O120" i="9"/>
  <c r="O121" i="9"/>
  <c r="O122" i="9"/>
  <c r="O123" i="9"/>
  <c r="O124" i="9"/>
  <c r="O125" i="9"/>
  <c r="O126" i="9"/>
  <c r="O127" i="9"/>
  <c r="O128" i="9"/>
  <c r="O129" i="9"/>
  <c r="O130" i="9"/>
  <c r="O131" i="9"/>
  <c r="O132" i="9"/>
  <c r="O133" i="9"/>
  <c r="O134" i="9"/>
  <c r="O135" i="9"/>
  <c r="O136" i="9"/>
  <c r="O137" i="9"/>
  <c r="O138" i="9"/>
  <c r="O139" i="9"/>
  <c r="O140" i="9"/>
  <c r="O141" i="9"/>
  <c r="O142" i="9"/>
  <c r="O143" i="9"/>
  <c r="O144" i="9"/>
  <c r="O145" i="9"/>
  <c r="O146" i="9"/>
  <c r="O147" i="9"/>
  <c r="O148" i="9"/>
  <c r="O149" i="9"/>
  <c r="O150" i="9"/>
  <c r="O151" i="9"/>
  <c r="O152" i="9"/>
  <c r="O153" i="9"/>
  <c r="O154" i="9"/>
  <c r="O155" i="9"/>
  <c r="O156" i="9"/>
  <c r="O157" i="9"/>
  <c r="O158" i="9"/>
  <c r="O159" i="9"/>
  <c r="O160" i="9"/>
  <c r="O161" i="9"/>
  <c r="O162" i="9"/>
  <c r="O163" i="9"/>
  <c r="O164" i="9"/>
  <c r="O165" i="9"/>
  <c r="O166" i="9"/>
  <c r="O167" i="9"/>
  <c r="O168" i="9"/>
  <c r="O169" i="9"/>
  <c r="O170" i="9"/>
  <c r="O171" i="9"/>
  <c r="O172" i="9"/>
  <c r="O173" i="9"/>
  <c r="O174" i="9"/>
  <c r="O175" i="9"/>
  <c r="O176" i="9"/>
  <c r="O177" i="9"/>
  <c r="O178" i="9"/>
  <c r="O179" i="9"/>
  <c r="O180" i="9"/>
  <c r="O181" i="9"/>
  <c r="O182" i="9"/>
  <c r="O183" i="9"/>
  <c r="O184" i="9"/>
  <c r="O185" i="9"/>
  <c r="O186" i="9"/>
  <c r="O187" i="9"/>
  <c r="O188" i="9"/>
  <c r="O189" i="9"/>
  <c r="O190" i="9"/>
  <c r="O191" i="9"/>
  <c r="O192" i="9"/>
  <c r="O193" i="9"/>
  <c r="O194" i="9"/>
  <c r="O195" i="9"/>
  <c r="O196" i="9"/>
  <c r="O197" i="9"/>
  <c r="O198" i="9"/>
  <c r="O199" i="9"/>
  <c r="O200" i="9"/>
  <c r="O201" i="9"/>
  <c r="O202" i="9"/>
  <c r="O203" i="9"/>
  <c r="O204" i="9"/>
  <c r="O205" i="9"/>
  <c r="O206" i="9"/>
  <c r="O207" i="9"/>
  <c r="O208" i="9"/>
  <c r="O209" i="9"/>
  <c r="O210" i="9"/>
  <c r="O211" i="9"/>
  <c r="O212" i="9"/>
  <c r="O213" i="9"/>
  <c r="O214" i="9"/>
  <c r="O215" i="9"/>
  <c r="O216" i="9"/>
  <c r="O217" i="9"/>
  <c r="O218" i="9"/>
  <c r="O219" i="9"/>
  <c r="O220" i="9"/>
  <c r="O221" i="9"/>
  <c r="O222" i="9"/>
  <c r="O223" i="9"/>
  <c r="O224" i="9"/>
  <c r="O225" i="9"/>
  <c r="O226" i="9"/>
  <c r="O227" i="9"/>
  <c r="O228" i="9"/>
  <c r="O229" i="9"/>
  <c r="O230" i="9"/>
  <c r="O231" i="9"/>
  <c r="O232" i="9"/>
  <c r="O233" i="9"/>
  <c r="O234" i="9"/>
  <c r="O235" i="9"/>
  <c r="O236" i="9"/>
  <c r="O237" i="9"/>
  <c r="O238" i="9"/>
  <c r="O239" i="9"/>
  <c r="O240" i="9"/>
  <c r="O241" i="9"/>
  <c r="O242" i="9"/>
  <c r="O243" i="9"/>
  <c r="O244" i="9"/>
  <c r="O245" i="9"/>
  <c r="O246" i="9"/>
  <c r="O247" i="9"/>
  <c r="O248" i="9"/>
  <c r="O249" i="9"/>
  <c r="O250" i="9"/>
  <c r="O251" i="9"/>
  <c r="O252" i="9"/>
  <c r="O253" i="9"/>
  <c r="O254" i="9"/>
  <c r="O255" i="9"/>
  <c r="O256" i="9"/>
  <c r="O257" i="9"/>
  <c r="O258" i="9"/>
  <c r="O259" i="9"/>
  <c r="O260" i="9"/>
  <c r="O261" i="9"/>
  <c r="O262" i="9"/>
  <c r="O263" i="9"/>
  <c r="O264" i="9"/>
  <c r="O265" i="9"/>
  <c r="O266" i="9"/>
  <c r="O267" i="9"/>
  <c r="O268" i="9"/>
  <c r="O269" i="9"/>
  <c r="O270" i="9"/>
  <c r="O271" i="9"/>
  <c r="O272" i="9"/>
  <c r="O273" i="9"/>
  <c r="O274" i="9"/>
  <c r="O275" i="9"/>
  <c r="O276" i="9"/>
  <c r="O277" i="9"/>
  <c r="O278" i="9"/>
  <c r="O279" i="9"/>
  <c r="O280" i="9"/>
  <c r="O281" i="9"/>
  <c r="O282" i="9"/>
  <c r="O283" i="9"/>
  <c r="O284" i="9"/>
  <c r="O285" i="9"/>
  <c r="O286" i="9"/>
  <c r="O287" i="9"/>
  <c r="O288" i="9"/>
  <c r="O289" i="9"/>
  <c r="O290" i="9"/>
  <c r="O291" i="9"/>
  <c r="O292" i="9"/>
  <c r="O293" i="9"/>
  <c r="O294" i="9"/>
  <c r="O295" i="9"/>
  <c r="O296" i="9"/>
  <c r="O297" i="9"/>
  <c r="O298" i="9"/>
  <c r="O299" i="9"/>
  <c r="O300" i="9"/>
  <c r="O301" i="9"/>
  <c r="O302" i="9"/>
  <c r="O303" i="9"/>
  <c r="O304" i="9"/>
  <c r="O305" i="9"/>
  <c r="O306" i="9"/>
  <c r="O307" i="9"/>
  <c r="O308" i="9"/>
  <c r="O309" i="9"/>
  <c r="O310" i="9"/>
  <c r="O311" i="9"/>
  <c r="O312" i="9"/>
  <c r="O313" i="9"/>
  <c r="O314" i="9"/>
  <c r="O315" i="9"/>
  <c r="O316" i="9"/>
  <c r="O317" i="9"/>
  <c r="O318" i="9"/>
  <c r="O319" i="9"/>
  <c r="O320" i="9"/>
  <c r="O321" i="9"/>
  <c r="O322" i="9"/>
  <c r="O323" i="9"/>
  <c r="O324" i="9"/>
  <c r="O325" i="9"/>
  <c r="O326" i="9"/>
  <c r="O327" i="9"/>
  <c r="O328" i="9"/>
  <c r="O329" i="9"/>
  <c r="O330" i="9"/>
  <c r="O331" i="9"/>
  <c r="O332" i="9"/>
  <c r="O333" i="9"/>
  <c r="O334" i="9"/>
  <c r="O335" i="9"/>
  <c r="O336" i="9"/>
  <c r="O337" i="9"/>
  <c r="O338" i="9"/>
  <c r="O339" i="9"/>
  <c r="O340" i="9"/>
  <c r="O341" i="9"/>
  <c r="O342" i="9"/>
  <c r="O343" i="9"/>
  <c r="O344" i="9"/>
  <c r="O345" i="9"/>
  <c r="O346" i="9"/>
  <c r="O347" i="9"/>
  <c r="O348" i="9"/>
  <c r="O349" i="9"/>
  <c r="O350" i="9"/>
  <c r="O351" i="9"/>
  <c r="O352" i="9"/>
  <c r="O353" i="9"/>
  <c r="O354" i="9"/>
  <c r="O355" i="9"/>
  <c r="O356" i="9"/>
  <c r="O357" i="9"/>
  <c r="O358" i="9"/>
  <c r="O359" i="9"/>
  <c r="O360" i="9"/>
  <c r="O361" i="9"/>
  <c r="O362" i="9"/>
  <c r="O363" i="9"/>
  <c r="O364" i="9"/>
  <c r="O365" i="9"/>
  <c r="O366" i="9"/>
  <c r="O367" i="9"/>
  <c r="O368" i="9"/>
  <c r="O369" i="9"/>
  <c r="O370" i="9"/>
  <c r="O371" i="9"/>
  <c r="O372" i="9"/>
  <c r="O373" i="9"/>
  <c r="O374" i="9"/>
  <c r="O375" i="9"/>
  <c r="O376" i="9"/>
  <c r="O377" i="9"/>
  <c r="O378" i="9"/>
  <c r="O379" i="9"/>
  <c r="O380" i="9"/>
  <c r="O381" i="9"/>
  <c r="O382" i="9"/>
  <c r="O383" i="9"/>
  <c r="O384" i="9"/>
  <c r="O385" i="9"/>
  <c r="O386" i="9"/>
  <c r="O387" i="9"/>
  <c r="O388" i="9"/>
  <c r="O389" i="9"/>
  <c r="O390" i="9"/>
  <c r="O391" i="9"/>
  <c r="O392" i="9"/>
  <c r="O393" i="9"/>
  <c r="O394" i="9"/>
  <c r="O395" i="9"/>
  <c r="O396" i="9"/>
  <c r="O397" i="9"/>
  <c r="O398" i="9"/>
  <c r="O399" i="9"/>
  <c r="O400" i="9"/>
  <c r="B32" i="7"/>
  <c r="M32" i="7"/>
  <c r="B27" i="7"/>
  <c r="AE32" i="7"/>
  <c r="X32" i="7"/>
  <c r="AE27" i="7"/>
  <c r="X27" i="7"/>
  <c r="R32" i="7"/>
  <c r="R27" i="7"/>
  <c r="B22" i="7"/>
  <c r="N19" i="9"/>
  <c r="N369" i="9"/>
  <c r="N368" i="9"/>
  <c r="N367" i="9"/>
  <c r="N366" i="9"/>
  <c r="N365" i="9"/>
  <c r="N364" i="9"/>
  <c r="N361" i="9"/>
  <c r="N360" i="9"/>
  <c r="N335" i="9"/>
  <c r="N334" i="9"/>
  <c r="N327" i="9"/>
  <c r="N325" i="9"/>
  <c r="N324" i="9"/>
  <c r="N314" i="9"/>
  <c r="N308" i="9"/>
  <c r="N305" i="9"/>
  <c r="N294" i="9"/>
  <c r="N274" i="9"/>
  <c r="N271" i="9"/>
  <c r="N270" i="9"/>
  <c r="N269" i="9"/>
  <c r="N268" i="9"/>
  <c r="N267" i="9"/>
  <c r="N266" i="9"/>
  <c r="N265" i="9"/>
  <c r="N264" i="9"/>
  <c r="N263" i="9"/>
  <c r="N262" i="9"/>
  <c r="N261" i="9"/>
  <c r="N260" i="9"/>
  <c r="N259" i="9"/>
  <c r="N258" i="9"/>
  <c r="N257" i="9"/>
  <c r="N256" i="9"/>
  <c r="N248" i="9"/>
  <c r="N247" i="9"/>
  <c r="N245" i="9"/>
  <c r="N244" i="9"/>
  <c r="N243" i="9"/>
  <c r="N237" i="9"/>
  <c r="N231" i="9"/>
  <c r="N230" i="9"/>
  <c r="N229" i="9"/>
  <c r="N228" i="9"/>
  <c r="N227" i="9"/>
  <c r="N226" i="9"/>
  <c r="N212" i="9"/>
  <c r="N211" i="9"/>
  <c r="N210" i="9"/>
  <c r="N209" i="9"/>
  <c r="N208" i="9"/>
  <c r="N207" i="9"/>
  <c r="N200" i="9"/>
  <c r="N197" i="9"/>
  <c r="N196" i="9"/>
  <c r="N195" i="9"/>
  <c r="N194" i="9"/>
  <c r="N193" i="9"/>
  <c r="N186" i="9"/>
  <c r="N180" i="9"/>
  <c r="N94" i="9"/>
  <c r="N93" i="9"/>
  <c r="N92" i="9"/>
  <c r="N85" i="9"/>
  <c r="N84" i="9"/>
  <c r="N83" i="9"/>
  <c r="N82" i="9"/>
  <c r="N81" i="9"/>
  <c r="N80" i="9"/>
  <c r="N79" i="9"/>
  <c r="N77" i="9"/>
  <c r="N76" i="9"/>
  <c r="N68" i="9"/>
  <c r="N67" i="9"/>
  <c r="N64" i="9"/>
  <c r="N63" i="9"/>
  <c r="N62" i="9"/>
  <c r="N61" i="9"/>
  <c r="N53" i="9"/>
  <c r="N52" i="9"/>
  <c r="N51" i="9"/>
  <c r="N50" i="9"/>
  <c r="N49" i="9"/>
  <c r="N40" i="9"/>
  <c r="N38" i="9"/>
  <c r="N36" i="9"/>
  <c r="N30" i="9"/>
  <c r="N29" i="9"/>
  <c r="N28" i="9"/>
  <c r="N20" i="9"/>
  <c r="N17" i="9"/>
  <c r="N16" i="9"/>
  <c r="N13" i="9"/>
  <c r="N12" i="9"/>
  <c r="N7" i="9"/>
  <c r="O7" i="9"/>
  <c r="N6" i="9"/>
  <c r="O6" i="9"/>
  <c r="N5" i="9"/>
  <c r="O5" i="9"/>
  <c r="N4" i="9"/>
  <c r="O4" i="9"/>
  <c r="N3" i="9"/>
  <c r="O3" i="9"/>
  <c r="N2" i="9"/>
  <c r="O2" i="9"/>
  <c r="N400" i="9"/>
  <c r="N399" i="9"/>
  <c r="N398" i="9"/>
  <c r="N397" i="9"/>
  <c r="N396" i="9"/>
  <c r="N395" i="9"/>
  <c r="N394" i="9"/>
  <c r="N393" i="9"/>
  <c r="N392" i="9"/>
  <c r="N391" i="9"/>
  <c r="N390" i="9"/>
  <c r="N389" i="9"/>
  <c r="N363" i="9"/>
  <c r="N356" i="9"/>
  <c r="N350" i="9"/>
  <c r="N349" i="9"/>
  <c r="N348" i="9"/>
  <c r="N347" i="9"/>
  <c r="N333" i="9"/>
  <c r="N332" i="9"/>
  <c r="N331" i="9"/>
  <c r="N330" i="9"/>
  <c r="N329" i="9"/>
  <c r="N328" i="9"/>
  <c r="N326" i="9"/>
  <c r="N319" i="9"/>
  <c r="N318" i="9"/>
  <c r="N317" i="9"/>
  <c r="N316" i="9"/>
  <c r="N313" i="9"/>
  <c r="N312" i="9"/>
  <c r="N307" i="9"/>
  <c r="N304" i="9"/>
  <c r="N303" i="9"/>
  <c r="N297" i="9"/>
  <c r="N296" i="9"/>
  <c r="N293" i="9"/>
  <c r="N292" i="9"/>
  <c r="N291" i="9"/>
  <c r="N290" i="9"/>
  <c r="N289" i="9"/>
  <c r="N288" i="9"/>
  <c r="N287" i="9"/>
  <c r="N286" i="9"/>
  <c r="N285" i="9"/>
  <c r="N284" i="9"/>
  <c r="N283" i="9"/>
  <c r="N282" i="9"/>
  <c r="N281" i="9"/>
  <c r="N280" i="9"/>
  <c r="N279" i="9"/>
  <c r="N272" i="9"/>
  <c r="N254" i="9"/>
  <c r="N253" i="9"/>
  <c r="N252" i="9"/>
  <c r="N251" i="9"/>
  <c r="N250" i="9"/>
  <c r="N246" i="9"/>
  <c r="N242" i="9"/>
  <c r="N241" i="9"/>
  <c r="N240" i="9"/>
  <c r="N239" i="9"/>
  <c r="N238" i="9"/>
  <c r="N236" i="9"/>
  <c r="N235" i="9"/>
  <c r="N234" i="9"/>
  <c r="N233" i="9"/>
  <c r="N232" i="9"/>
  <c r="N222" i="9"/>
  <c r="N220" i="9"/>
  <c r="N219" i="9"/>
  <c r="N213" i="9"/>
  <c r="N205" i="9"/>
  <c r="N204" i="9"/>
  <c r="N203" i="9"/>
  <c r="N202" i="9"/>
  <c r="N201" i="9"/>
  <c r="N192" i="9"/>
  <c r="N191" i="9"/>
  <c r="N190" i="9"/>
  <c r="N189" i="9"/>
  <c r="N188" i="9"/>
  <c r="N187" i="9"/>
  <c r="N185" i="9"/>
  <c r="N184" i="9"/>
  <c r="N183" i="9"/>
  <c r="N182" i="9"/>
  <c r="N181" i="9"/>
  <c r="N179" i="9"/>
  <c r="N178" i="9"/>
  <c r="N177" i="9"/>
  <c r="N176" i="9"/>
  <c r="N110" i="9"/>
  <c r="N109" i="9"/>
  <c r="N108" i="9"/>
  <c r="N107" i="9"/>
  <c r="N106" i="9"/>
  <c r="N97" i="9"/>
  <c r="N96" i="9"/>
  <c r="N86" i="9"/>
  <c r="N78" i="9"/>
  <c r="N75" i="9"/>
  <c r="N74" i="9"/>
  <c r="N73" i="9"/>
  <c r="N72" i="9"/>
  <c r="N43" i="9"/>
  <c r="N42" i="9"/>
  <c r="N41" i="9"/>
  <c r="N39" i="9"/>
  <c r="N37" i="9"/>
  <c r="N35" i="9"/>
  <c r="N34" i="9"/>
  <c r="N33" i="9"/>
  <c r="N32" i="9"/>
  <c r="N22" i="9"/>
  <c r="N21" i="9"/>
  <c r="N18" i="9"/>
  <c r="N375" i="9"/>
  <c r="N374" i="9"/>
  <c r="N373" i="9"/>
  <c r="N372" i="9"/>
  <c r="N371" i="9"/>
  <c r="N370" i="9"/>
  <c r="N362" i="9"/>
  <c r="N359" i="9"/>
  <c r="N358" i="9"/>
  <c r="N357" i="9"/>
  <c r="N355" i="9"/>
  <c r="N354" i="9"/>
  <c r="N353" i="9"/>
  <c r="N352" i="9"/>
  <c r="N351" i="9"/>
  <c r="N346" i="9"/>
  <c r="N345" i="9"/>
  <c r="N344" i="9"/>
  <c r="N343" i="9"/>
  <c r="N342" i="9"/>
  <c r="N341" i="9"/>
  <c r="N340" i="9"/>
  <c r="N339" i="9"/>
  <c r="N338" i="9"/>
  <c r="N337" i="9"/>
  <c r="N336" i="9"/>
  <c r="N323" i="9"/>
  <c r="N322" i="9"/>
  <c r="N321" i="9"/>
  <c r="N320" i="9"/>
  <c r="N315" i="9"/>
  <c r="N311" i="9"/>
  <c r="N310" i="9"/>
  <c r="N309" i="9"/>
  <c r="N306" i="9"/>
  <c r="N302" i="9"/>
  <c r="N301" i="9"/>
  <c r="N300" i="9"/>
  <c r="N299" i="9"/>
  <c r="N298" i="9"/>
  <c r="N295" i="9"/>
  <c r="N278" i="9"/>
  <c r="N277" i="9"/>
  <c r="N276" i="9"/>
  <c r="N275" i="9"/>
  <c r="N273" i="9"/>
  <c r="N255" i="9"/>
  <c r="N249" i="9"/>
  <c r="N225" i="9"/>
  <c r="N224" i="9"/>
  <c r="N223" i="9"/>
  <c r="N221" i="9"/>
  <c r="N218" i="9"/>
  <c r="N217" i="9"/>
  <c r="N216" i="9"/>
  <c r="N215" i="9"/>
  <c r="N214" i="9"/>
  <c r="N206" i="9"/>
  <c r="N199" i="9"/>
  <c r="N198" i="9"/>
  <c r="N175" i="9"/>
  <c r="N174" i="9"/>
  <c r="N173" i="9"/>
  <c r="N172" i="9"/>
  <c r="N171" i="9"/>
  <c r="N170" i="9"/>
  <c r="N169" i="9"/>
  <c r="N168" i="9"/>
  <c r="N167" i="9"/>
  <c r="N166" i="9"/>
  <c r="N165" i="9"/>
  <c r="N164" i="9"/>
  <c r="N163" i="9"/>
  <c r="N162" i="9"/>
  <c r="N161" i="9"/>
  <c r="N160" i="9"/>
  <c r="N159" i="9"/>
  <c r="N158" i="9"/>
  <c r="N157" i="9"/>
  <c r="N156" i="9"/>
  <c r="N155" i="9"/>
  <c r="N154" i="9"/>
  <c r="N153" i="9"/>
  <c r="N152" i="9"/>
  <c r="N151" i="9"/>
  <c r="N150" i="9"/>
  <c r="N149" i="9"/>
  <c r="N148" i="9"/>
  <c r="N147" i="9"/>
  <c r="N146" i="9"/>
  <c r="N145" i="9"/>
  <c r="N144" i="9"/>
  <c r="N143" i="9"/>
  <c r="N142" i="9"/>
  <c r="N141" i="9"/>
  <c r="N140" i="9"/>
  <c r="N139" i="9"/>
  <c r="N138" i="9"/>
  <c r="N137" i="9"/>
  <c r="N136" i="9"/>
  <c r="N135" i="9"/>
  <c r="N134" i="9"/>
  <c r="N133" i="9"/>
  <c r="N132" i="9"/>
  <c r="N131" i="9"/>
  <c r="N130" i="9"/>
  <c r="N129" i="9"/>
  <c r="N128" i="9"/>
  <c r="N127" i="9"/>
  <c r="N126" i="9"/>
  <c r="N125" i="9"/>
  <c r="N124" i="9"/>
  <c r="N123" i="9"/>
  <c r="N122" i="9"/>
  <c r="N121" i="9"/>
  <c r="N120" i="9"/>
  <c r="N119" i="9"/>
  <c r="N118" i="9"/>
  <c r="N117" i="9"/>
  <c r="N116" i="9"/>
  <c r="N115" i="9"/>
  <c r="N114" i="9"/>
  <c r="N113" i="9"/>
  <c r="N112" i="9"/>
  <c r="N111" i="9"/>
  <c r="N105" i="9"/>
  <c r="N104" i="9"/>
  <c r="N103" i="9"/>
  <c r="N102" i="9"/>
  <c r="N101" i="9"/>
  <c r="N100" i="9"/>
  <c r="N99" i="9"/>
  <c r="N98" i="9"/>
  <c r="N95" i="9"/>
  <c r="N91" i="9"/>
  <c r="N90" i="9"/>
  <c r="N89" i="9"/>
  <c r="N88" i="9"/>
  <c r="N87" i="9"/>
  <c r="N71" i="9"/>
  <c r="N70" i="9"/>
  <c r="N69" i="9"/>
  <c r="N66" i="9"/>
  <c r="N65" i="9"/>
  <c r="N60" i="9"/>
  <c r="N59" i="9"/>
  <c r="N58" i="9"/>
  <c r="N57" i="9"/>
  <c r="N56" i="9"/>
  <c r="N55" i="9"/>
  <c r="N54" i="9"/>
  <c r="N48" i="9"/>
  <c r="N47" i="9"/>
  <c r="N46" i="9"/>
  <c r="N45" i="9"/>
  <c r="N44" i="9"/>
  <c r="N31" i="9"/>
  <c r="N27" i="9"/>
  <c r="N26" i="9"/>
  <c r="N25" i="9"/>
  <c r="N24" i="9"/>
  <c r="N23" i="9"/>
  <c r="N15" i="9"/>
  <c r="N14" i="9"/>
  <c r="N11" i="9"/>
  <c r="N10" i="9"/>
  <c r="N9" i="9"/>
  <c r="N292" i="5"/>
  <c r="O292" i="5" s="1"/>
  <c r="N374" i="5"/>
  <c r="O374" i="5"/>
  <c r="N31" i="5"/>
  <c r="O31" i="5"/>
  <c r="N29" i="5"/>
  <c r="O29" i="5"/>
  <c r="N365" i="5"/>
  <c r="O365" i="5"/>
  <c r="N364" i="5"/>
  <c r="O364" i="5"/>
  <c r="N363" i="5"/>
  <c r="O363" i="5"/>
  <c r="N362" i="5"/>
  <c r="O362" i="5"/>
  <c r="N353" i="5"/>
  <c r="O353" i="5"/>
  <c r="N352" i="5"/>
  <c r="O352" i="5"/>
  <c r="N350" i="5"/>
  <c r="O350" i="5"/>
  <c r="N349" i="5"/>
  <c r="O349" i="5"/>
  <c r="N347" i="5"/>
  <c r="O347" i="5"/>
  <c r="N345" i="5"/>
  <c r="O345" i="5"/>
  <c r="N344" i="5"/>
  <c r="O344" i="5"/>
  <c r="N343" i="5"/>
  <c r="O343" i="5"/>
  <c r="N342" i="5"/>
  <c r="O342" i="5"/>
  <c r="N341" i="5"/>
  <c r="O341" i="5"/>
  <c r="N340" i="5"/>
  <c r="O340" i="5"/>
  <c r="N339" i="5"/>
  <c r="O339" i="5"/>
  <c r="N338" i="5"/>
  <c r="O338" i="5"/>
  <c r="N336" i="5"/>
  <c r="O336" i="5"/>
  <c r="N335" i="5"/>
  <c r="O335" i="5"/>
  <c r="N334" i="5"/>
  <c r="O334" i="5"/>
  <c r="N333" i="5"/>
  <c r="O333" i="5"/>
  <c r="N322" i="5"/>
  <c r="O322" i="5"/>
  <c r="N321" i="5"/>
  <c r="O321" i="5"/>
  <c r="N315" i="5"/>
  <c r="O315" i="5"/>
  <c r="N310" i="5"/>
  <c r="O310" i="5"/>
  <c r="N309" i="5"/>
  <c r="O309" i="5"/>
  <c r="N308" i="5"/>
  <c r="O308" i="5"/>
  <c r="N305" i="5"/>
  <c r="O305" i="5"/>
  <c r="N302" i="5"/>
  <c r="O302" i="5"/>
  <c r="N301" i="5"/>
  <c r="O301" i="5"/>
  <c r="N300" i="5"/>
  <c r="O300" i="5"/>
  <c r="N299" i="5"/>
  <c r="O299" i="5"/>
  <c r="N297" i="5"/>
  <c r="O297" i="5"/>
  <c r="N296" i="5"/>
  <c r="O296" i="5"/>
  <c r="N263" i="5"/>
  <c r="O263" i="5"/>
  <c r="N262" i="5"/>
  <c r="O262" i="5"/>
  <c r="N261" i="5"/>
  <c r="O261" i="5"/>
  <c r="N260" i="5"/>
  <c r="O260" i="5"/>
  <c r="N258" i="5"/>
  <c r="O258" i="5"/>
  <c r="N237" i="5"/>
  <c r="O237" i="5"/>
  <c r="N231" i="5"/>
  <c r="O231" i="5"/>
  <c r="N215" i="5"/>
  <c r="O215" i="5"/>
  <c r="N214" i="5"/>
  <c r="O214" i="5"/>
  <c r="N213" i="5"/>
  <c r="O213" i="5"/>
  <c r="N212" i="5"/>
  <c r="O212" i="5"/>
  <c r="N210" i="5"/>
  <c r="O210" i="5"/>
  <c r="N204" i="5"/>
  <c r="O204" i="5"/>
  <c r="N203" i="5"/>
  <c r="O203" i="5"/>
  <c r="N202" i="5"/>
  <c r="O202" i="5"/>
  <c r="N201" i="5"/>
  <c r="O201" i="5"/>
  <c r="N187" i="5"/>
  <c r="O187" i="5"/>
  <c r="N163" i="5"/>
  <c r="O163" i="5"/>
  <c r="N162" i="5"/>
  <c r="O162" i="5"/>
  <c r="N161" i="5"/>
  <c r="O161" i="5"/>
  <c r="N160" i="5"/>
  <c r="O160" i="5"/>
  <c r="N159" i="5"/>
  <c r="O159" i="5"/>
  <c r="N158" i="5"/>
  <c r="O158" i="5"/>
  <c r="N157" i="5"/>
  <c r="O157" i="5"/>
  <c r="N156" i="5"/>
  <c r="O156" i="5"/>
  <c r="N155" i="5"/>
  <c r="O155" i="5"/>
  <c r="N154" i="5"/>
  <c r="O154" i="5"/>
  <c r="N153" i="5"/>
  <c r="O153" i="5"/>
  <c r="N152" i="5"/>
  <c r="O152" i="5"/>
  <c r="N151" i="5"/>
  <c r="O151" i="5"/>
  <c r="N150" i="5"/>
  <c r="O150" i="5"/>
  <c r="N149" i="5"/>
  <c r="O149" i="5"/>
  <c r="N148" i="5"/>
  <c r="O148" i="5"/>
  <c r="N147" i="5"/>
  <c r="O147" i="5"/>
  <c r="N146" i="5"/>
  <c r="O146" i="5"/>
  <c r="N145" i="5"/>
  <c r="O145" i="5"/>
  <c r="N144" i="5"/>
  <c r="O144" i="5"/>
  <c r="N143" i="5"/>
  <c r="O143" i="5"/>
  <c r="N142" i="5"/>
  <c r="O142" i="5"/>
  <c r="N141" i="5"/>
  <c r="O141" i="5"/>
  <c r="N140" i="5"/>
  <c r="O140" i="5"/>
  <c r="N139" i="5"/>
  <c r="O139" i="5"/>
  <c r="N138" i="5"/>
  <c r="O138" i="5"/>
  <c r="N137" i="5"/>
  <c r="O137" i="5"/>
  <c r="N136" i="5"/>
  <c r="O136" i="5"/>
  <c r="N135" i="5"/>
  <c r="O135" i="5"/>
  <c r="N134" i="5"/>
  <c r="O134" i="5"/>
  <c r="N133" i="5"/>
  <c r="O133" i="5"/>
  <c r="N132" i="5"/>
  <c r="O132" i="5"/>
  <c r="N131" i="5"/>
  <c r="O131" i="5"/>
  <c r="N130" i="5"/>
  <c r="O130" i="5"/>
  <c r="N129" i="5"/>
  <c r="O129" i="5"/>
  <c r="N128" i="5"/>
  <c r="O128" i="5"/>
  <c r="N127" i="5"/>
  <c r="O127" i="5"/>
  <c r="N126" i="5"/>
  <c r="O126" i="5"/>
  <c r="N125" i="5"/>
  <c r="O125" i="5"/>
  <c r="N124" i="5"/>
  <c r="O124" i="5"/>
  <c r="N123" i="5"/>
  <c r="O123" i="5"/>
  <c r="N122" i="5"/>
  <c r="O122" i="5"/>
  <c r="N121" i="5"/>
  <c r="O121" i="5"/>
  <c r="N120" i="5"/>
  <c r="O120" i="5"/>
  <c r="N119" i="5"/>
  <c r="O119" i="5"/>
  <c r="N118" i="5"/>
  <c r="O118" i="5"/>
  <c r="N117" i="5"/>
  <c r="O117" i="5"/>
  <c r="N116" i="5"/>
  <c r="O116" i="5"/>
  <c r="N115" i="5"/>
  <c r="O115" i="5"/>
  <c r="N114" i="5"/>
  <c r="O114" i="5"/>
  <c r="N113" i="5"/>
  <c r="O113" i="5"/>
  <c r="N112" i="5"/>
  <c r="O112" i="5"/>
  <c r="N111" i="5"/>
  <c r="O111" i="5"/>
  <c r="N110" i="5"/>
  <c r="O110" i="5"/>
  <c r="N108" i="5"/>
  <c r="O108" i="5"/>
  <c r="N102" i="5"/>
  <c r="O102" i="5"/>
  <c r="N101" i="5"/>
  <c r="O101" i="5"/>
  <c r="N100" i="5"/>
  <c r="O100" i="5"/>
  <c r="N99" i="5"/>
  <c r="O99" i="5"/>
  <c r="N98" i="5"/>
  <c r="O98" i="5"/>
  <c r="N97" i="5"/>
  <c r="O97" i="5"/>
  <c r="N95" i="5"/>
  <c r="O95" i="5"/>
  <c r="N94" i="5"/>
  <c r="O94" i="5"/>
  <c r="N91" i="5"/>
  <c r="O91" i="5"/>
  <c r="N86" i="5"/>
  <c r="O86" i="5"/>
  <c r="N85" i="5"/>
  <c r="O85" i="5"/>
  <c r="N84" i="5"/>
  <c r="O84" i="5"/>
  <c r="N83" i="5"/>
  <c r="O83" i="5"/>
  <c r="N71" i="5"/>
  <c r="O71" i="5"/>
  <c r="N70" i="5"/>
  <c r="O70" i="5"/>
  <c r="N62" i="5"/>
  <c r="O62" i="5"/>
  <c r="N61" i="5"/>
  <c r="O61" i="5"/>
  <c r="N59" i="5"/>
  <c r="O59" i="5"/>
  <c r="N58" i="5"/>
  <c r="O58" i="5"/>
  <c r="N53" i="5"/>
  <c r="O53" i="5"/>
  <c r="N52" i="5"/>
  <c r="O52" i="5"/>
  <c r="N51" i="5"/>
  <c r="O51" i="5"/>
  <c r="N50" i="5"/>
  <c r="O50" i="5"/>
  <c r="N49" i="5"/>
  <c r="O49" i="5"/>
  <c r="N48" i="5"/>
  <c r="O48" i="5"/>
  <c r="N42" i="5"/>
  <c r="O42" i="5"/>
  <c r="N37" i="5"/>
  <c r="O37" i="5"/>
  <c r="N38" i="5"/>
  <c r="O38" i="5"/>
  <c r="N39" i="5"/>
  <c r="O39" i="5"/>
  <c r="N40" i="5"/>
  <c r="O40" i="5"/>
  <c r="N41" i="5"/>
  <c r="O41" i="5"/>
  <c r="N361" i="5"/>
  <c r="O361" i="5"/>
  <c r="N360" i="5"/>
  <c r="O360" i="5"/>
  <c r="N359" i="5"/>
  <c r="O359" i="5"/>
  <c r="N358" i="5"/>
  <c r="O358" i="5"/>
  <c r="N357" i="5"/>
  <c r="O357" i="5"/>
  <c r="N356" i="5"/>
  <c r="O356" i="5"/>
  <c r="N351" i="5"/>
  <c r="O351" i="5"/>
  <c r="N346" i="5"/>
  <c r="O346" i="5"/>
  <c r="N314" i="5"/>
  <c r="O314" i="5"/>
  <c r="N313" i="5"/>
  <c r="O313" i="5"/>
  <c r="N289" i="5"/>
  <c r="O289" i="5"/>
  <c r="N267" i="5"/>
  <c r="O267" i="5"/>
  <c r="N266" i="5"/>
  <c r="O266" i="5"/>
  <c r="N265" i="5"/>
  <c r="O265" i="5"/>
  <c r="N259" i="5"/>
  <c r="O259" i="5"/>
  <c r="N256" i="5"/>
  <c r="O256" i="5"/>
  <c r="N255" i="5"/>
  <c r="O255" i="5"/>
  <c r="N254" i="5"/>
  <c r="O254" i="5"/>
  <c r="N253" i="5"/>
  <c r="O253" i="5"/>
  <c r="N252" i="5"/>
  <c r="O252" i="5"/>
  <c r="N251" i="5"/>
  <c r="O251" i="5"/>
  <c r="N250" i="5"/>
  <c r="O250" i="5"/>
  <c r="N249" i="5"/>
  <c r="O249" i="5"/>
  <c r="N248" i="5"/>
  <c r="O248" i="5"/>
  <c r="N247" i="5"/>
  <c r="O247" i="5"/>
  <c r="N246" i="5"/>
  <c r="O246" i="5"/>
  <c r="N245" i="5"/>
  <c r="O245" i="5"/>
  <c r="N244" i="5"/>
  <c r="O244" i="5"/>
  <c r="N243" i="5"/>
  <c r="O243" i="5"/>
  <c r="N242" i="5"/>
  <c r="O242" i="5"/>
  <c r="N241" i="5"/>
  <c r="O241" i="5"/>
  <c r="N240" i="5"/>
  <c r="O240" i="5"/>
  <c r="N239" i="5"/>
  <c r="O239" i="5"/>
  <c r="N238" i="5"/>
  <c r="O238" i="5"/>
  <c r="N230" i="5"/>
  <c r="O230" i="5"/>
  <c r="N227" i="5"/>
  <c r="O227" i="5"/>
  <c r="N226" i="5"/>
  <c r="O226" i="5"/>
  <c r="N222" i="5"/>
  <c r="O222" i="5"/>
  <c r="N221" i="5"/>
  <c r="O221" i="5"/>
  <c r="N220" i="5"/>
  <c r="O220" i="5"/>
  <c r="N219" i="5"/>
  <c r="O219" i="5"/>
  <c r="N218" i="5"/>
  <c r="O218" i="5"/>
  <c r="N217" i="5"/>
  <c r="O217" i="5"/>
  <c r="N216" i="5"/>
  <c r="O216" i="5"/>
  <c r="N200" i="5"/>
  <c r="O200" i="5"/>
  <c r="N198" i="5"/>
  <c r="O198" i="5"/>
  <c r="N197" i="5"/>
  <c r="O197" i="5"/>
  <c r="N196" i="5"/>
  <c r="O196" i="5"/>
  <c r="N195" i="5"/>
  <c r="O195" i="5"/>
  <c r="N194" i="5"/>
  <c r="O194" i="5"/>
  <c r="N193" i="5"/>
  <c r="O193" i="5"/>
  <c r="N192" i="5"/>
  <c r="O192" i="5"/>
  <c r="N191" i="5"/>
  <c r="O191" i="5"/>
  <c r="N189" i="5"/>
  <c r="O189" i="5"/>
  <c r="N188" i="5"/>
  <c r="O188" i="5"/>
  <c r="N186" i="5"/>
  <c r="O186" i="5"/>
  <c r="N185" i="5"/>
  <c r="O185" i="5"/>
  <c r="N184" i="5"/>
  <c r="O184" i="5"/>
  <c r="N183" i="5"/>
  <c r="O183" i="5"/>
  <c r="N182" i="5"/>
  <c r="O182" i="5"/>
  <c r="N176" i="5"/>
  <c r="O176" i="5"/>
  <c r="N170" i="5"/>
  <c r="O170" i="5"/>
  <c r="N109" i="5"/>
  <c r="O109" i="5"/>
  <c r="N92" i="5"/>
  <c r="O92" i="5"/>
  <c r="N90" i="5"/>
  <c r="O90" i="5"/>
  <c r="N89" i="5"/>
  <c r="O89" i="5"/>
  <c r="N88" i="5"/>
  <c r="O88" i="5"/>
  <c r="N87" i="5"/>
  <c r="O87" i="5"/>
  <c r="N81" i="5"/>
  <c r="O81" i="5"/>
  <c r="N80" i="5"/>
  <c r="O80" i="5"/>
  <c r="N79" i="5"/>
  <c r="O79" i="5"/>
  <c r="N78" i="5"/>
  <c r="O78" i="5"/>
  <c r="N77" i="5"/>
  <c r="O77" i="5"/>
  <c r="N76" i="5"/>
  <c r="O76" i="5"/>
  <c r="N75" i="5"/>
  <c r="O75" i="5"/>
  <c r="N73" i="5"/>
  <c r="O73" i="5"/>
  <c r="N72" i="5"/>
  <c r="O72" i="5"/>
  <c r="N57" i="5"/>
  <c r="O57" i="5"/>
  <c r="N56" i="5"/>
  <c r="O56" i="5"/>
  <c r="N55" i="5"/>
  <c r="O55" i="5"/>
  <c r="N54" i="5"/>
  <c r="O54" i="5"/>
  <c r="N47" i="5"/>
  <c r="O47" i="5"/>
  <c r="N46" i="5"/>
  <c r="O46" i="5"/>
  <c r="N45" i="5"/>
  <c r="O45" i="5"/>
  <c r="N44" i="5"/>
  <c r="O44" i="5"/>
  <c r="N43" i="5"/>
  <c r="O43" i="5"/>
  <c r="N33" i="5"/>
  <c r="O33" i="5"/>
  <c r="N30" i="5"/>
  <c r="O30" i="5"/>
  <c r="N23" i="5"/>
  <c r="O23" i="5"/>
  <c r="N20" i="5"/>
  <c r="O20" i="5"/>
  <c r="N19" i="5"/>
  <c r="O19" i="5"/>
  <c r="N7" i="5"/>
  <c r="O7" i="5"/>
  <c r="N3" i="5"/>
  <c r="O3" i="5"/>
  <c r="N4" i="5"/>
  <c r="O4" i="5"/>
  <c r="N5" i="5"/>
  <c r="O5" i="5"/>
  <c r="N6" i="5"/>
  <c r="O6" i="5"/>
  <c r="N2" i="5"/>
  <c r="O2" i="5"/>
  <c r="N8" i="9"/>
  <c r="N22" i="5"/>
  <c r="O22" i="5"/>
  <c r="N21" i="5"/>
  <c r="O21" i="5"/>
  <c r="N18" i="5"/>
  <c r="O18" i="5"/>
  <c r="N17" i="5"/>
  <c r="O17" i="5"/>
  <c r="N16" i="5"/>
  <c r="O16" i="5"/>
  <c r="N15" i="5"/>
  <c r="O15" i="5"/>
  <c r="N14" i="5"/>
  <c r="O14" i="5"/>
  <c r="N13" i="5"/>
  <c r="O13" i="5"/>
  <c r="N12" i="5"/>
  <c r="O12" i="5"/>
  <c r="N11" i="5"/>
  <c r="O11" i="5"/>
  <c r="N8" i="5"/>
  <c r="O8" i="5"/>
  <c r="N379" i="5"/>
  <c r="O379" i="5"/>
  <c r="N378" i="5"/>
  <c r="O378" i="5"/>
  <c r="N377" i="5"/>
  <c r="O377" i="5"/>
  <c r="N376" i="5"/>
  <c r="O376" i="5"/>
  <c r="N375" i="5"/>
  <c r="O375" i="5"/>
  <c r="N373" i="5"/>
  <c r="O373" i="5"/>
  <c r="N372" i="5"/>
  <c r="O372" i="5"/>
  <c r="N371" i="5"/>
  <c r="O371" i="5"/>
  <c r="N370" i="5"/>
  <c r="O370" i="5"/>
  <c r="N369" i="5"/>
  <c r="O369" i="5"/>
  <c r="N368" i="5"/>
  <c r="O368" i="5"/>
  <c r="N367" i="5"/>
  <c r="O367" i="5"/>
  <c r="N366" i="5"/>
  <c r="O366" i="5"/>
  <c r="N355" i="5"/>
  <c r="O355" i="5"/>
  <c r="N354" i="5"/>
  <c r="O354" i="5"/>
  <c r="N348" i="5"/>
  <c r="O348" i="5"/>
  <c r="N337" i="5"/>
  <c r="O337" i="5"/>
  <c r="N332" i="5"/>
  <c r="O332" i="5"/>
  <c r="N331" i="5"/>
  <c r="O331" i="5"/>
  <c r="N330" i="5"/>
  <c r="O330" i="5"/>
  <c r="N329" i="5"/>
  <c r="O329" i="5"/>
  <c r="N328" i="5"/>
  <c r="O328" i="5"/>
  <c r="N327" i="5"/>
  <c r="O327" i="5"/>
  <c r="N326" i="5"/>
  <c r="O326" i="5"/>
  <c r="N325" i="5"/>
  <c r="O325" i="5"/>
  <c r="N324" i="5"/>
  <c r="O324" i="5"/>
  <c r="N323" i="5"/>
  <c r="O323" i="5"/>
  <c r="N320" i="5"/>
  <c r="O320" i="5"/>
  <c r="N319" i="5"/>
  <c r="O319" i="5"/>
  <c r="N318" i="5"/>
  <c r="O318" i="5"/>
  <c r="N317" i="5"/>
  <c r="O317" i="5"/>
  <c r="N316" i="5"/>
  <c r="O316" i="5"/>
  <c r="N312" i="5"/>
  <c r="O312" i="5"/>
  <c r="N311" i="5"/>
  <c r="O311" i="5"/>
  <c r="N307" i="5"/>
  <c r="O307" i="5"/>
  <c r="N306" i="5"/>
  <c r="O306" i="5"/>
  <c r="N304" i="5"/>
  <c r="O304" i="5"/>
  <c r="N303" i="5"/>
  <c r="O303" i="5"/>
  <c r="N298" i="5"/>
  <c r="O298" i="5"/>
  <c r="N295" i="5"/>
  <c r="O295" i="5"/>
  <c r="N294" i="5"/>
  <c r="O294" i="5"/>
  <c r="N293" i="5"/>
  <c r="O293" i="5"/>
  <c r="N291" i="5"/>
  <c r="O291" i="5"/>
  <c r="N290" i="5"/>
  <c r="O290" i="5"/>
  <c r="N288" i="5"/>
  <c r="O288" i="5"/>
  <c r="N287" i="5"/>
  <c r="O287" i="5"/>
  <c r="N286" i="5"/>
  <c r="O286" i="5"/>
  <c r="N285" i="5"/>
  <c r="O285" i="5"/>
  <c r="N284" i="5"/>
  <c r="O284" i="5"/>
  <c r="N283" i="5"/>
  <c r="O283" i="5"/>
  <c r="N282" i="5"/>
  <c r="O282" i="5"/>
  <c r="N281" i="5"/>
  <c r="O281" i="5"/>
  <c r="N280" i="5"/>
  <c r="O280" i="5"/>
  <c r="N279" i="5"/>
  <c r="O279" i="5"/>
  <c r="N278" i="5"/>
  <c r="O278" i="5"/>
  <c r="N277" i="5"/>
  <c r="O277" i="5"/>
  <c r="N276" i="5"/>
  <c r="O276" i="5"/>
  <c r="N275" i="5"/>
  <c r="O275" i="5"/>
  <c r="N274" i="5"/>
  <c r="O274" i="5"/>
  <c r="N273" i="5"/>
  <c r="O273" i="5"/>
  <c r="N272" i="5"/>
  <c r="O272" i="5"/>
  <c r="N271" i="5"/>
  <c r="O271" i="5"/>
  <c r="N270" i="5"/>
  <c r="O270" i="5"/>
  <c r="N269" i="5"/>
  <c r="O269" i="5"/>
  <c r="N268" i="5"/>
  <c r="O268" i="5"/>
  <c r="N264" i="5"/>
  <c r="O264" i="5"/>
  <c r="N257" i="5"/>
  <c r="O257" i="5"/>
  <c r="N236" i="5"/>
  <c r="O236" i="5"/>
  <c r="N235" i="5"/>
  <c r="O235" i="5"/>
  <c r="N234" i="5"/>
  <c r="O234" i="5"/>
  <c r="N233" i="5"/>
  <c r="O233" i="5"/>
  <c r="N232" i="5"/>
  <c r="O232" i="5"/>
  <c r="N229" i="5"/>
  <c r="O229" i="5"/>
  <c r="N228" i="5"/>
  <c r="O228" i="5"/>
  <c r="N225" i="5"/>
  <c r="O225" i="5"/>
  <c r="N224" i="5"/>
  <c r="O224" i="5"/>
  <c r="N223" i="5"/>
  <c r="O223" i="5"/>
  <c r="N211" i="5"/>
  <c r="O211" i="5"/>
  <c r="N209" i="5"/>
  <c r="O209" i="5"/>
  <c r="N208" i="5"/>
  <c r="O208" i="5"/>
  <c r="N207" i="5"/>
  <c r="O207" i="5"/>
  <c r="N206" i="5"/>
  <c r="O206" i="5"/>
  <c r="N205" i="5"/>
  <c r="O205" i="5"/>
  <c r="N199" i="5"/>
  <c r="O199" i="5"/>
  <c r="N190" i="5"/>
  <c r="O190" i="5"/>
  <c r="N181" i="5"/>
  <c r="O181" i="5"/>
  <c r="N180" i="5"/>
  <c r="O180" i="5"/>
  <c r="N179" i="5"/>
  <c r="O179" i="5"/>
  <c r="N178" i="5"/>
  <c r="O178" i="5"/>
  <c r="N177" i="5"/>
  <c r="O177" i="5"/>
  <c r="N175" i="5"/>
  <c r="O175" i="5"/>
  <c r="N174" i="5"/>
  <c r="O174" i="5"/>
  <c r="N173" i="5"/>
  <c r="O173" i="5"/>
  <c r="N172" i="5"/>
  <c r="O172" i="5"/>
  <c r="N171" i="5"/>
  <c r="O171" i="5"/>
  <c r="N169" i="5"/>
  <c r="O169" i="5"/>
  <c r="N168" i="5"/>
  <c r="O168" i="5"/>
  <c r="N167" i="5"/>
  <c r="O167" i="5"/>
  <c r="N166" i="5"/>
  <c r="O166" i="5"/>
  <c r="N165" i="5"/>
  <c r="O165" i="5"/>
  <c r="N164" i="5"/>
  <c r="O164" i="5"/>
  <c r="N107" i="5"/>
  <c r="O107" i="5"/>
  <c r="N106" i="5"/>
  <c r="O106" i="5"/>
  <c r="N105" i="5"/>
  <c r="O105" i="5"/>
  <c r="N104" i="5"/>
  <c r="O104" i="5"/>
  <c r="N103" i="5"/>
  <c r="O103" i="5"/>
  <c r="N96" i="5"/>
  <c r="O96" i="5"/>
  <c r="N93" i="5"/>
  <c r="O93" i="5"/>
  <c r="N82" i="5"/>
  <c r="O82" i="5"/>
  <c r="N74" i="5"/>
  <c r="O74" i="5"/>
  <c r="N69" i="5"/>
  <c r="O69" i="5"/>
  <c r="N68" i="5"/>
  <c r="O68" i="5"/>
  <c r="N67" i="5"/>
  <c r="O67" i="5"/>
  <c r="N66" i="5"/>
  <c r="O66" i="5"/>
  <c r="N65" i="5"/>
  <c r="O65" i="5"/>
  <c r="N64" i="5"/>
  <c r="O64" i="5"/>
  <c r="N63" i="5"/>
  <c r="O63" i="5"/>
  <c r="N60" i="5"/>
  <c r="O60" i="5"/>
  <c r="N36" i="5"/>
  <c r="O36" i="5"/>
  <c r="N35" i="5"/>
  <c r="O35" i="5"/>
  <c r="N34" i="5"/>
  <c r="O34" i="5"/>
  <c r="N32" i="5"/>
  <c r="O32" i="5"/>
  <c r="N28" i="5"/>
  <c r="O28" i="5"/>
  <c r="N27" i="5"/>
  <c r="O27" i="5"/>
  <c r="N26" i="5"/>
  <c r="O26" i="5"/>
  <c r="N25" i="5"/>
  <c r="O25" i="5"/>
  <c r="N24" i="5"/>
  <c r="O24" i="5"/>
  <c r="N10" i="5"/>
  <c r="O10" i="5"/>
  <c r="N9" i="5"/>
  <c r="O9" i="5"/>
  <c r="S83" i="6"/>
  <c r="U83" i="6"/>
  <c r="S87" i="6"/>
  <c r="U87" i="6"/>
  <c r="S79" i="6"/>
  <c r="U79" i="6"/>
  <c r="S75" i="6"/>
  <c r="U75" i="6" s="1"/>
  <c r="S71" i="6"/>
  <c r="U71" i="6" s="1"/>
  <c r="S67" i="6"/>
  <c r="U67" i="6" s="1"/>
  <c r="S63" i="6"/>
  <c r="U63" i="6" s="1"/>
  <c r="M14" i="8"/>
  <c r="C231" i="6"/>
  <c r="K231" i="6"/>
  <c r="Q231" i="6"/>
  <c r="V231" i="6"/>
  <c r="V233" i="6"/>
  <c r="V257" i="6"/>
  <c r="V255" i="6"/>
  <c r="V253" i="6"/>
  <c r="V251" i="6"/>
  <c r="V249" i="6"/>
  <c r="V247" i="6"/>
  <c r="V245" i="6"/>
  <c r="V243" i="6"/>
  <c r="V241" i="6"/>
  <c r="V239" i="6"/>
  <c r="V237" i="6"/>
  <c r="V235" i="6"/>
  <c r="O267" i="6" l="1" a="1"/>
  <c r="O267" i="6" s="1"/>
  <c r="Q267" i="6" s="1"/>
  <c r="O268" i="6" a="1"/>
  <c r="O268" i="6" s="1"/>
  <c r="Q268" i="6" s="1"/>
  <c r="T268" i="6" a="1"/>
  <c r="T268" i="6" s="1"/>
  <c r="V268" i="6" s="1"/>
  <c r="T267" i="6" a="1"/>
  <c r="T267" i="6" s="1"/>
  <c r="V267" i="6" s="1"/>
  <c r="S91" i="6"/>
  <c r="AC377" i="6" s="1"/>
  <c r="W91" i="6" l="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<sst xmlns="http://schemas.openxmlformats.org/spreadsheetml/2006/main" count="17268" uniqueCount="4501">
  <si>
    <r>
      <t xml:space="preserve">SDGs Global Leader Program for Sub-Saharan African countries for FY2023
</t>
    </r>
    <r>
      <rPr>
        <sz val="11"/>
        <rFont val="Arial"/>
        <family val="2"/>
      </rPr>
      <t xml:space="preserve"> JICA Knowledge Co-Creation Program(KCCP)/JICA Development Studies Program</t>
    </r>
    <phoneticPr fontId="1"/>
  </si>
  <si>
    <t>APPLICATION FORM</t>
    <phoneticPr fontId="1"/>
  </si>
  <si>
    <t xml:space="preserve">Reg.No                                </t>
    <phoneticPr fontId="1"/>
  </si>
  <si>
    <t>Instructions
1. Handwritten form is NOT acceptable
2. Fill in the form in English
3. It is a MUST to fill all the YELLOW columns (Please write "N/A" if not applicable)
4. Write years in western calendar
5. Write proper nouns in full without abbreviation
6. Check your application form using the check list at the bottom of this application form
7. Print out all pages after entering required information in all questions
8. Obtain Signature(s) of the applicant's present organization (if necessary, digital stamp/signature is acceptable.)</t>
    <phoneticPr fontId="1"/>
  </si>
  <si>
    <t>1. Personal Information</t>
    <phoneticPr fontId="1"/>
  </si>
  <si>
    <t>1-1. Course</t>
    <phoneticPr fontId="1"/>
  </si>
  <si>
    <t xml:space="preserve">Color Photo 
(4cm×3cm)
Paste your photo
 taken within 
6 months. </t>
    <phoneticPr fontId="1"/>
  </si>
  <si>
    <t>1-2. Number (Not need to fill in. JICA will inform after selection Procedures)</t>
    <phoneticPr fontId="1"/>
  </si>
  <si>
    <t>1-3. Information about the applicant</t>
    <phoneticPr fontId="1"/>
  </si>
  <si>
    <t>Family Name</t>
    <phoneticPr fontId="1"/>
  </si>
  <si>
    <t>First Name</t>
    <phoneticPr fontId="1"/>
  </si>
  <si>
    <t>Other Name
(If any)</t>
    <phoneticPr fontId="1"/>
  </si>
  <si>
    <r>
      <rPr>
        <sz val="10"/>
        <color rgb="FF000000"/>
        <rFont val="Arial"/>
        <family val="2"/>
      </rPr>
      <t xml:space="preserve">Sex
</t>
    </r>
    <r>
      <rPr>
        <sz val="8"/>
        <color rgb="FF000000"/>
        <rFont val="Arial"/>
        <family val="2"/>
      </rPr>
      <t>(for VISA application)</t>
    </r>
  </si>
  <si>
    <t>Date of Birth
(Day/Month/Year)</t>
    <phoneticPr fontId="1"/>
  </si>
  <si>
    <t>/</t>
    <phoneticPr fontId="1"/>
  </si>
  <si>
    <t>Nationality</t>
    <phoneticPr fontId="1"/>
  </si>
  <si>
    <t>Age
(As of 1/4/2023)</t>
    <phoneticPr fontId="1"/>
  </si>
  <si>
    <t>Resident Country</t>
    <phoneticPr fontId="1"/>
  </si>
  <si>
    <t>City/Town</t>
    <phoneticPr fontId="1"/>
  </si>
  <si>
    <t>TEL
(Primary)</t>
    <phoneticPr fontId="1"/>
  </si>
  <si>
    <t>State/Province</t>
    <phoneticPr fontId="1"/>
  </si>
  <si>
    <t>TEL
(Secondary)</t>
    <phoneticPr fontId="1"/>
  </si>
  <si>
    <t>Email</t>
    <phoneticPr fontId="1"/>
  </si>
  <si>
    <t>Passport possession</t>
    <phoneticPr fontId="1"/>
  </si>
  <si>
    <t>1-4. Contact Person in Emergency (2 people)</t>
    <phoneticPr fontId="1"/>
  </si>
  <si>
    <t>Name</t>
    <phoneticPr fontId="1"/>
  </si>
  <si>
    <t>Relationship</t>
    <phoneticPr fontId="1"/>
  </si>
  <si>
    <t>Province &amp; Country</t>
    <phoneticPr fontId="1"/>
  </si>
  <si>
    <t>TEL</t>
    <phoneticPr fontId="1"/>
  </si>
  <si>
    <t>2. Educational Background</t>
    <phoneticPr fontId="1"/>
  </si>
  <si>
    <r>
      <t>Instructions
1</t>
    </r>
    <r>
      <rPr>
        <sz val="10"/>
        <color theme="1"/>
        <rFont val="ＭＳ Ｐゴシック"/>
        <family val="3"/>
        <charset val="128"/>
      </rPr>
      <t>．</t>
    </r>
    <r>
      <rPr>
        <sz val="10"/>
        <color theme="1"/>
        <rFont val="Arial"/>
        <family val="2"/>
      </rPr>
      <t>Exclude kindergarden education and nursery school education.
2</t>
    </r>
    <r>
      <rPr>
        <sz val="10"/>
        <color theme="1"/>
        <rFont val="ＭＳ Ｐゴシック"/>
        <family val="3"/>
        <charset val="128"/>
      </rPr>
      <t>．</t>
    </r>
    <r>
      <rPr>
        <sz val="10"/>
        <color theme="1"/>
        <rFont val="Arial"/>
        <family val="2"/>
      </rPr>
      <t>Preparatory education for university admission is included in upper secondary education.
3</t>
    </r>
    <r>
      <rPr>
        <sz val="10"/>
        <color theme="1"/>
        <rFont val="ＭＳ Ｐゴシック"/>
        <family val="3"/>
        <charset val="128"/>
      </rPr>
      <t>．</t>
    </r>
    <r>
      <rPr>
        <sz val="10"/>
        <color theme="1"/>
        <rFont val="Arial"/>
        <family val="2"/>
      </rPr>
      <t>If you attended multiple schools at the same level of education due to moving house or readmission to university, 
     modify level column and write the schools in the separate rows.
4</t>
    </r>
    <r>
      <rPr>
        <sz val="10"/>
        <color theme="1"/>
        <rFont val="ＭＳ Ｐゴシック"/>
        <family val="3"/>
        <charset val="128"/>
      </rPr>
      <t>．</t>
    </r>
    <r>
      <rPr>
        <sz val="10"/>
        <color theme="1"/>
        <rFont val="Arial"/>
        <family val="2"/>
      </rPr>
      <t>Any school years or levels skipped or repeated should be indicated in the Remarks column.
5.  End date for Higher Education should match with the date on the guraduate certificate which you submit.
6.  Academic Degree must be filled for Higher Education level. (If not obtained any degree, write "N/A")</t>
    </r>
    <phoneticPr fontId="1"/>
  </si>
  <si>
    <t>Level</t>
    <phoneticPr fontId="1"/>
  </si>
  <si>
    <t>Name of School</t>
    <phoneticPr fontId="1"/>
  </si>
  <si>
    <t>Province, Country</t>
    <phoneticPr fontId="1"/>
  </si>
  <si>
    <t>Years of schooling</t>
    <phoneticPr fontId="1"/>
  </si>
  <si>
    <t>From (Month)/(Year) 
To  (Month)/(Year)</t>
    <phoneticPr fontId="1"/>
  </si>
  <si>
    <t>Academic Degree</t>
    <phoneticPr fontId="1"/>
  </si>
  <si>
    <t>Faculty / Department</t>
    <phoneticPr fontId="1"/>
  </si>
  <si>
    <t>Primary Education</t>
    <phoneticPr fontId="1"/>
  </si>
  <si>
    <t>From</t>
    <phoneticPr fontId="1"/>
  </si>
  <si>
    <t>To</t>
    <phoneticPr fontId="1"/>
  </si>
  <si>
    <t>Lower Secondary Education</t>
  </si>
  <si>
    <t>Upper Secondary Education</t>
  </si>
  <si>
    <t>Higher Education</t>
  </si>
  <si>
    <t>Total Years of Education:</t>
    <phoneticPr fontId="1"/>
  </si>
  <si>
    <t>Please write the reasons in Remarks if you need to make a supplement or explanation for the above Educational Record.</t>
    <phoneticPr fontId="1"/>
  </si>
  <si>
    <t>Remarks</t>
    <phoneticPr fontId="1"/>
  </si>
  <si>
    <t>1)</t>
    <phoneticPr fontId="1"/>
  </si>
  <si>
    <t>Language Proficiency</t>
    <phoneticPr fontId="1"/>
  </si>
  <si>
    <t>English Proficiency</t>
    <phoneticPr fontId="1"/>
  </si>
  <si>
    <t>Listening</t>
    <phoneticPr fontId="1"/>
  </si>
  <si>
    <t>Excellent: Refined fluency skills and topic-controlled 
                discussions, debates &amp; presentations. Formulates
                strategies to deal with various essay types, 
                including narrative, comparison, cause-effect &amp; 
                argumentative essays.
Good:      Conversational accuracy &amp; fluency in a wide range 
                of situations: discussions, short presentations &amp; 
                interviews. Compound complex sentences. 
                Extended essay formation.
Fair:         Broader range of language related to expressing 
                opinions, giving advice, making suggestions.  
                Limited compound and complex sentences &amp; 
                expanded paragraph formation.
Poor:       Simple conversation level, such as self-
                introduction, 
                brief question &amp; answer using the present and 
                past tenses.</t>
    <phoneticPr fontId="1"/>
  </si>
  <si>
    <t>Speaking</t>
    <phoneticPr fontId="1"/>
  </si>
  <si>
    <t>Reading</t>
    <phoneticPr fontId="1"/>
  </si>
  <si>
    <t>Writing</t>
    <phoneticPr fontId="1"/>
  </si>
  <si>
    <r>
      <t xml:space="preserve">Official English Exam Score (if any)
</t>
    </r>
    <r>
      <rPr>
        <i/>
        <sz val="9"/>
        <color rgb="FF000000"/>
        <rFont val="Arial"/>
        <family val="2"/>
      </rPr>
      <t>ex. TOEFL100, IELTS7.0</t>
    </r>
    <phoneticPr fontId="1"/>
  </si>
  <si>
    <t>If 'Others', please specify</t>
    <phoneticPr fontId="1"/>
  </si>
  <si>
    <t>Date of exam
(yyyy/mm/dd)</t>
    <phoneticPr fontId="1"/>
  </si>
  <si>
    <r>
      <t xml:space="preserve">Mother Tongue
</t>
    </r>
    <r>
      <rPr>
        <i/>
        <sz val="9"/>
        <color theme="1"/>
        <rFont val="Arial"/>
        <family val="2"/>
      </rPr>
      <t>ex. French</t>
    </r>
    <phoneticPr fontId="1"/>
  </si>
  <si>
    <t>Other Language
(if any)</t>
    <phoneticPr fontId="1"/>
  </si>
  <si>
    <t>Overall Proficiency of the other language</t>
    <phoneticPr fontId="1"/>
  </si>
  <si>
    <t>2)  </t>
    <phoneticPr fontId="1"/>
  </si>
  <si>
    <t>Have you ever been awarded a scholarship for studying abroad?</t>
    <phoneticPr fontId="1"/>
  </si>
  <si>
    <t>Name of scholarship</t>
    <phoneticPr fontId="1"/>
  </si>
  <si>
    <t>Duration</t>
    <phoneticPr fontId="1"/>
  </si>
  <si>
    <t>3)</t>
    <phoneticPr fontId="1"/>
  </si>
  <si>
    <t>Are you currently applying for any scholarship(s), other than SDGs Global Leader Program?</t>
    <phoneticPr fontId="1"/>
  </si>
  <si>
    <t>4)</t>
    <phoneticPr fontId="1"/>
  </si>
  <si>
    <t>Have you ever participated in any training course in your country or abroad including any offered by JICA?</t>
    <phoneticPr fontId="1"/>
  </si>
  <si>
    <t>Name of the course</t>
    <phoneticPr fontId="1"/>
  </si>
  <si>
    <t>Country you visited</t>
    <phoneticPr fontId="1"/>
  </si>
  <si>
    <t>Name of the institution or agency</t>
    <phoneticPr fontId="1"/>
  </si>
  <si>
    <t>3. Present Organization and Nomination</t>
    <phoneticPr fontId="1"/>
  </si>
  <si>
    <t>3-1. Present Organization and Position</t>
    <phoneticPr fontId="1"/>
  </si>
  <si>
    <t>Type of Organization</t>
    <phoneticPr fontId="1"/>
  </si>
  <si>
    <t>if others, specify</t>
    <phoneticPr fontId="1"/>
  </si>
  <si>
    <t>Organization</t>
    <phoneticPr fontId="1"/>
  </si>
  <si>
    <t>Department / Division</t>
    <phoneticPr fontId="1"/>
  </si>
  <si>
    <t>Position</t>
    <phoneticPr fontId="1"/>
  </si>
  <si>
    <t>Date of employment</t>
    <phoneticPr fontId="1"/>
  </si>
  <si>
    <t>Date of assignment to the present position</t>
    <phoneticPr fontId="1"/>
  </si>
  <si>
    <t>Cateories of Organization</t>
    <phoneticPr fontId="1"/>
  </si>
  <si>
    <t>Types of Organization</t>
    <phoneticPr fontId="1"/>
  </si>
  <si>
    <t>Description</t>
    <phoneticPr fontId="1"/>
  </si>
  <si>
    <t>A. Private Sector</t>
    <phoneticPr fontId="1"/>
  </si>
  <si>
    <t>Private</t>
    <phoneticPr fontId="1"/>
  </si>
  <si>
    <t>Private company including Private school</t>
    <phoneticPr fontId="1"/>
  </si>
  <si>
    <t>B. Ministry / 
Government Institution</t>
    <phoneticPr fontId="1"/>
  </si>
  <si>
    <t>National Government</t>
    <phoneticPr fontId="1"/>
  </si>
  <si>
    <t>Ministry or Federal Institution</t>
    <phoneticPr fontId="1"/>
  </si>
  <si>
    <t>Local Government</t>
    <phoneticPr fontId="1"/>
  </si>
  <si>
    <t>Governmental Institution run by state/province or city/town</t>
    <phoneticPr fontId="1"/>
  </si>
  <si>
    <t>Public Enterprise</t>
    <phoneticPr fontId="1"/>
  </si>
  <si>
    <t xml:space="preserve">Government-owned corporation or facilities </t>
  </si>
  <si>
    <t>C. Higher Education 
and TVET</t>
    <phoneticPr fontId="1"/>
  </si>
  <si>
    <t>University</t>
    <phoneticPr fontId="1"/>
  </si>
  <si>
    <t>Either public or Private University</t>
    <phoneticPr fontId="1"/>
  </si>
  <si>
    <t>D. Others</t>
    <phoneticPr fontId="1"/>
  </si>
  <si>
    <t>NGO/Private(non-profit)</t>
    <phoneticPr fontId="1"/>
  </si>
  <si>
    <t>NGO or non-profit organization</t>
    <phoneticPr fontId="1"/>
  </si>
  <si>
    <t>Self-employed</t>
    <phoneticPr fontId="1"/>
  </si>
  <si>
    <t>Freelancer (if you own a company, chose "Private")</t>
    <phoneticPr fontId="1"/>
  </si>
  <si>
    <t>Fresh Graduate</t>
    <phoneticPr fontId="1"/>
  </si>
  <si>
    <t>Just graduated or will Graduate soon from University and not working</t>
    <phoneticPr fontId="1"/>
  </si>
  <si>
    <t>Unemployed</t>
    <phoneticPr fontId="1"/>
  </si>
  <si>
    <t>Not working</t>
    <phoneticPr fontId="1"/>
  </si>
  <si>
    <t>Others</t>
    <phoneticPr fontId="1"/>
  </si>
  <si>
    <t>Any status not applying to all above</t>
    <phoneticPr fontId="1"/>
  </si>
  <si>
    <t>3-2. Questionnaire on Relationship with the Military / the Ministry of Defense</t>
    <phoneticPr fontId="1"/>
  </si>
  <si>
    <r>
      <t xml:space="preserve"> *Please mark with </t>
    </r>
    <r>
      <rPr>
        <sz val="10"/>
        <color theme="1"/>
        <rFont val="Segoe UI Symbol"/>
        <family val="3"/>
      </rPr>
      <t>✓</t>
    </r>
    <r>
      <rPr>
        <sz val="10"/>
        <color theme="1"/>
        <rFont val="Arial"/>
        <family val="2"/>
      </rPr>
      <t xml:space="preserve"> below in the box below which best describes your affliated organization's relationship with the Military.</t>
    </r>
    <phoneticPr fontId="1"/>
  </si>
  <si>
    <t>Yes</t>
    <phoneticPr fontId="1"/>
  </si>
  <si>
    <t>the Military, an active military personnel or a military personnel listed in the muster roll/military register</t>
    <phoneticPr fontId="1"/>
  </si>
  <si>
    <t>No</t>
    <phoneticPr fontId="1"/>
  </si>
  <si>
    <t>an organization affiliated with the Military, or a personnel who does not belong to the military at present but is listed in the muster roll/military register</t>
    <phoneticPr fontId="1"/>
  </si>
  <si>
    <t>the Department or the Ministry of Defense, an organization affiliated with the Ministry of Defense, or staff of the Ministry of Defense</t>
    <phoneticPr fontId="1"/>
  </si>
  <si>
    <r>
      <t>a</t>
    </r>
    <r>
      <rPr>
        <sz val="10"/>
        <color theme="1"/>
        <rFont val="ＭＳ Ｐゴシック"/>
        <family val="2"/>
        <charset val="128"/>
      </rPr>
      <t>　</t>
    </r>
    <r>
      <rPr>
        <sz val="10"/>
        <color theme="1"/>
        <rFont val="Arial"/>
        <family val="2"/>
      </rPr>
      <t>civilian organization but with military personnel or a military division within the organization</t>
    </r>
    <phoneticPr fontId="1"/>
  </si>
  <si>
    <t>an organization which will be affiliated with or under the control of the Military in times of emergency as specified clearly in its organic law/law of establishment</t>
    <phoneticPr fontId="1"/>
  </si>
  <si>
    <t>3-3. Confirmation of the nomination by the applicant's present organization</t>
    <phoneticPr fontId="1"/>
  </si>
  <si>
    <t>I agree to nominate this person as qualified nominees to participate in the programs on behalf of our organization.</t>
    <phoneticPr fontId="1"/>
  </si>
  <si>
    <t>Date</t>
    <phoneticPr fontId="1"/>
  </si>
  <si>
    <t>Signature</t>
    <phoneticPr fontId="1"/>
  </si>
  <si>
    <t>*</t>
    <phoneticPr fontId="1"/>
  </si>
  <si>
    <t>This confirmation is necessary if the applicant's present organization is</t>
  </si>
  <si>
    <t xml:space="preserve"> the ministry / government institution or any higher education and TVET institution</t>
  </si>
  <si>
    <t>Confirmation by the organization in charge (if necessary)</t>
    <phoneticPr fontId="1"/>
  </si>
  <si>
    <t>I have examined the documents in this form and found them true. Accordingly I agree to nominate this person(s) on behalf of our government.</t>
    <phoneticPr fontId="1"/>
  </si>
  <si>
    <t>4. Work Experience</t>
    <phoneticPr fontId="1"/>
  </si>
  <si>
    <t>Provide the information of your work experience following the most recent one after graduation from higher education.
The first row (most recent one) will be filled automatically if 3-1 is correctly filled.
* In "To", please write the month and year of your application to this program.
  Ex.,If you applied for this program end of October in 2022, please choose October as month and 2022 as year.</t>
    <phoneticPr fontId="1"/>
  </si>
  <si>
    <t>Department</t>
    <phoneticPr fontId="1"/>
  </si>
  <si>
    <t>Period of Working</t>
    <phoneticPr fontId="1"/>
  </si>
  <si>
    <t>From / To</t>
    <phoneticPr fontId="1"/>
  </si>
  <si>
    <t>Full /
Part Time</t>
    <phoneticPr fontId="1"/>
  </si>
  <si>
    <t>Type</t>
    <phoneticPr fontId="1"/>
  </si>
  <si>
    <t>*To</t>
    <phoneticPr fontId="1"/>
  </si>
  <si>
    <t>**For the type of organization, please choose from the followings:</t>
    <phoneticPr fontId="1"/>
  </si>
  <si>
    <t>B. Ministry / Government Institution</t>
    <phoneticPr fontId="1"/>
  </si>
  <si>
    <t>C. Higher Education and TVET (Technical and Vocational Education and Training) Institutions</t>
    <phoneticPr fontId="1"/>
  </si>
  <si>
    <t>D. Others (non-profit organization etc.)</t>
    <phoneticPr fontId="1"/>
  </si>
  <si>
    <t>*Please refer to Category of Organization on page 4 (3. Present Organization and Nomination)</t>
  </si>
  <si>
    <t>Total years of full-time job experience:</t>
    <phoneticPr fontId="1"/>
  </si>
  <si>
    <t>Total years of part-time job experience:</t>
    <phoneticPr fontId="1"/>
  </si>
  <si>
    <t>5. Declaration</t>
    <phoneticPr fontId="1"/>
  </si>
  <si>
    <t>I hereby declare to apply for SDGs Global Leader with a full understanding of the “General Information”, especially the articles stipulated below:</t>
  </si>
  <si>
    <r>
      <rPr>
        <sz val="7.5"/>
        <color rgb="FF000000"/>
        <rFont val="Arial"/>
        <family val="2"/>
      </rPr>
      <t xml:space="preserve">(1) APPLICATION
    1. all the information answered and provided in this application form by me, is true and accurate to the best of my knowledge and ability. My application will be cancelled if any information is proven to be false.
    2. all the information provided by me in this application form had been approved by my supervisor in my organization (Required only for Governmental Officials (including public organizations) and/or Educators.)
    3. an application form which is incomplete or missing any necessary document(s) will be deemed ineligible and not considered.
    4. the selection procedure and results rest entirely with JICA as the secretariat of SDGs Global Leader. No inquiries or objections by applicants regarding the result of the selection process will be considered.
    5. submission of a master's thesis is optional for doctoral candidates.
(2) OBJECTIVE OF THE PROGRAM
</t>
    </r>
    <r>
      <rPr>
        <sz val="7.5"/>
        <color rgb="FF000000"/>
        <rFont val="ＭＳ Ｐゴシック"/>
        <family val="3"/>
        <charset val="128"/>
      </rPr>
      <t>　</t>
    </r>
    <r>
      <rPr>
        <sz val="7.5"/>
        <color rgb="FF000000"/>
        <rFont val="Arial"/>
        <family val="2"/>
      </rPr>
      <t xml:space="preserve">When I am accepted for the SDGs Global Leader Program, I agree
      2-1. that the objective of the program which is written in G.I. Therefore, I will participate in additional programs as being instructed in G.I if necessary, and will cooperate in answering questionnaires while and after completing the program
      2-2. that I am required to contribute to the development of my nation’s long-term good relationship with Japan after completing the course in Japan,
      2-3. that the objective of the program is not provision of employment in Japan upon completion of the program.
(3)  JICA’s GUIDELINES
【General Rules】
The candidates accepted applicants/ participants of KCCP are required
(1)to understand that it is mandatory for participants to physically come to Japan for participateing in this program at the date designated by JICA,
(2)not to change the air ticket (and flight class and flight schedule arranged by JICA) and lodging by the participants themselves on their own,
(3)not to change course subjects or extend the course period,
(4)to understand that inviting your participant's family members is not recommended before your stay in Japan has passed more than 6 months in Japan,
(5)to return to your their home country on the designated flight by JICA, when you they finish the program/course or when it is deemed impossible to finish the program within your the program period, or when the participant is not successful with regular course examination in the case the participants enters the program as a research student,
(6)to carry out such instructions and abide by such conditions as may be stipulated by both the nominating Government and the Japanese Government in respect of the course,
(7)to observe the rules and regulations of the program implemented by the partners who provide for the program or establishments,
(8)not to engage in political activities, or in any form of employment for profit,
(9)to discontinue the program, should the participant violate the Japanese laws or JICA's regulations, or the participants commit illegal or immoral conduct, or get become critically ill or seriously injured and is considered unable to continue the course. The participants shall be responsible for paying any cost for treatment of the said health conditions except for the medical care expense described in the table of "5. Expenses NOT to be borne by JICA,”
(10)to return the total amount or a part of the expenditure for the KCCP depending on the severity of such violation, should the participants violate the laws and ordinances, 
(11)not to drive a car or motorbike, regardless of an international driving license possessed,
(12)to observe the rules and regulations at the place of the participants' accommodation, 
(13)to refund allowances or other benefits paid by JICA in the case of a change in schedule,
(14)to accept that the Government of Japan will examine applicants who belong to the military or other military-related organizations and/or who are enlisted in the military, taking into consideration of their duties, positions in the organization and other relevant information in a comprehensive manner to be consistent with the Development Cooperation Charter of Japan,
(15)to submit a Health Certificate in JICA's format at the participant's expense. The certificate must be the results of a health check-up at the time of the participant applying to the university entrance examinations (within 6 months before arrival in Japan), 
(16)to accept to submit a second Health Certificate in JICA's format if the participant will not be able to arrive within 6 months from the date of  his/her first medical examination. The cost of the Health Certificate will be borne by JICA only if the delay is not due to  the participant’s personal reasons,
(17)to be in good health to participate physically in the program. In order to reduce the risk of worsening symptoms associated with respiratory tract infection, please be honest when declaring "Medical History" prepared in the "Application Form Annex,"
(18)not to be receiving nor planning to receive another scholarship during the program,
(19)to understand not to make other applications for different JICA training courses at the same time, and
(20)to understand that the maximum duration of “Overseas research” and “Temporary Leave (leaving Japan for private purpose)” is 60 days, in principle.
</t>
    </r>
  </si>
  <si>
    <r>
      <rPr>
        <sz val="7.5"/>
        <rFont val="ＭＳ Ｐゴシック"/>
        <family val="3"/>
        <charset val="128"/>
      </rPr>
      <t>【</t>
    </r>
    <r>
      <rPr>
        <sz val="7.5"/>
        <rFont val="Arial"/>
        <family val="3"/>
        <charset val="128"/>
      </rPr>
      <t>Privacy Policy</t>
    </r>
    <r>
      <rPr>
        <sz val="7.5"/>
        <rFont val="ＭＳ Ｐゴシック"/>
        <family val="3"/>
        <charset val="128"/>
      </rPr>
      <t>】</t>
    </r>
    <r>
      <rPr>
        <sz val="7.5"/>
        <rFont val="Arial"/>
        <family val="3"/>
        <charset val="128"/>
      </rPr>
      <t xml:space="preserve">
The participants/applicants are requested to understand Privacy Policy of JICA as follows.
(1) Scope of Use
Personal information specified in this form will be stored, used, or analyzed by JICA only within the scope of conducting and supervising JICA’s technical training(long-term) (selection, coordination, travel and life support of the participants in Japan) which is stipulated in Article 40, Paragraph 3 of the Japan International Cooperation Agency Organization Regulations. The personal information contains also medical history information and health certificate.
JICA will provide the personal information to the universities that the applicants wish to enroll.
Once the candidate is accepted by a university, JICA will make a contract for the implementation of the program with that university. 
JICA will not use the acquired personal information for purposes other than the above.
JICA will take safety management measures for the acquired personal information and manage it appropriately in accordance with the privacy policy and internal rules.
(2) Provision of acquired personal information to a third party
JICA shall never provide personal information to third parties except as required by law.
However, in the following cases, we will provide personal information and will take the following measures.
(a) In the case of contracted universities for the implementation of the program
The use of the personal information is limited to the scope of the commissioned tasks (implementation of the program) and JICA will request the commissioned party to take safety management measures and manage it appropriately, and will confirm the implementation status.</t>
    </r>
    <phoneticPr fontId="1"/>
  </si>
  <si>
    <t xml:space="preserve">(b) In the case of uncontracted universities for the purpose of admission screening
The use of the personal information is limited to the admission screening of the applicants by universities (career, academic background, research plan, medical history information and medical certificate), and JICA will notify the applicants of the name of the universities to which the information is provided and the privacy policy of the universities at the time of its provision	</t>
    <phoneticPr fontId="1"/>
  </si>
  <si>
    <r>
      <rPr>
        <sz val="7.5"/>
        <rFont val="ＭＳ Ｐゴシック"/>
        <family val="2"/>
        <charset val="128"/>
      </rPr>
      <t>【</t>
    </r>
    <r>
      <rPr>
        <sz val="7.5"/>
        <rFont val="Arial"/>
        <family val="2"/>
      </rPr>
      <t>Security Notice</t>
    </r>
    <r>
      <rPr>
        <sz val="7.5"/>
        <rFont val="ＭＳ Ｐゴシック"/>
        <family val="2"/>
        <charset val="128"/>
      </rPr>
      <t>】</t>
    </r>
    <r>
      <rPr>
        <sz val="7.5"/>
        <rFont val="Arial"/>
        <family val="2"/>
      </rPr>
      <t xml:space="preserve">
JICA takes any measures required to prevent leakage, loss, or destruction of acquired information, and to otherwise properly manage such information.
*Information Security Policy of JICA in relation to Personal Information Protection
</t>
    </r>
    <r>
      <rPr>
        <sz val="7.5"/>
        <rFont val="Segoe UI Symbol"/>
        <family val="2"/>
      </rPr>
      <t>■</t>
    </r>
    <r>
      <rPr>
        <sz val="7.5"/>
        <rFont val="Arial"/>
        <family val="2"/>
      </rPr>
      <t xml:space="preserve"> JICA will properly and safely manage personal information collected through Application Forms in accordance with JICA’s Privacy Policy and the relevant laws of Japan concerning protection of personal information and take protection measures to prevent divulgation, loss or damages of such personal information. 
</t>
    </r>
    <r>
      <rPr>
        <sz val="7.5"/>
        <rFont val="Segoe UI Symbol"/>
        <family val="2"/>
      </rPr>
      <t>■</t>
    </r>
    <r>
      <rPr>
        <sz val="7.5"/>
        <rFont val="Arial"/>
        <family val="2"/>
      </rPr>
      <t xml:space="preserve"> Unless otherwise obtained approval from the Applicant him/herself or there are valid reasons such as disclosure under the laws and ordinances, etc. and except for the reasons 1-3 below, JICA will neither provide nor disclose personal information to any third party. JICA will use personal information provided only for the purposes in 1-3 below and will not use the information for any purposes other than those described in 1-3 below without prior approval of the Applicant him/herself.
1. To provide the KCCP to Participants.
2. To provide the KCCP to Participants under the Citizens’ Cooperation Activities.
3. In addition to 1 and 2 above, if the government of Japan or JICA determines it necessary in technical cooperation.
</t>
    </r>
    <r>
      <rPr>
        <sz val="7.5"/>
        <rFont val="MS UI Gothic"/>
        <family val="2"/>
        <charset val="1"/>
      </rPr>
      <t>※</t>
    </r>
    <r>
      <rPr>
        <sz val="7.5"/>
        <rFont val="Arial"/>
        <family val="2"/>
      </rPr>
      <t xml:space="preserve">JICA’s policy for the transfer of personal data from the European Economic Area (EEA) to outside the EEA (to Japan and third countries);
JICA has revised “Bylaws for the Implementation of Personal Information Protection” which was published based on Japan’s legislation by adding new provisions regarding how to deal with personal data within the EEA in order to meet General Data Protection Regulations (GDPR’s) requirements for data protection. Based on the new bylaws, JICA entered into the EU Standard Contractual Clauses (SCCs) which allows us to transfer personal data from offices within the EEA to offices outside the EEA (in Japan and third countries).																				
</t>
    </r>
    <r>
      <rPr>
        <sz val="7.5"/>
        <rFont val="ＭＳ Ｐゴシック"/>
        <family val="2"/>
        <charset val="128"/>
      </rPr>
      <t>【</t>
    </r>
    <r>
      <rPr>
        <sz val="7.5"/>
        <rFont val="Arial"/>
        <family val="2"/>
      </rPr>
      <t>Copyright Policy</t>
    </r>
    <r>
      <rPr>
        <sz val="7.5"/>
        <rFont val="ＭＳ Ｐゴシック"/>
        <family val="2"/>
        <charset val="128"/>
      </rPr>
      <t>】</t>
    </r>
    <r>
      <rPr>
        <sz val="7.5"/>
        <rFont val="Arial"/>
        <family val="2"/>
      </rPr>
      <t xml:space="preserve">
The participants are requested to comply with the following; 
1. The participants shall use all the documents provided for the KCCP (including texts, materials, etc.), within the scope approved by each copyright holder. 
If the participants apply to online the KCCP, the participants shall also comply with terms of use of copyrighted works for the online KCCP that are shown on the JICA website.
(https://www.jica.go.jp/english/our_work/types_of_assistance/tech/acceptance/training/index.html)
2. All the documents for the KCCP (including reports, action plans, presentations, etc.) shall be prepared by the participants themselves in principle. If the participants use a third party’s work (reproduction, photograph, illustration, map, figures, etc.), which is protected under the laws and regulations in the participants’ country or copyright-related multinational agreements, the participants shall obtain a license to use the work within the scope approved by the copyright holder.
3. The participants shall agree that JICA may use the documents prepared by the participants (including but not limited to reproduction, public transmission, distribution and modification) for other programs conducted by JICA (for example, as reference for other KCCP courses and project formulation).
</t>
    </r>
    <r>
      <rPr>
        <sz val="7.5"/>
        <rFont val="ＭＳ Ｐゴシック"/>
        <family val="2"/>
        <charset val="128"/>
      </rPr>
      <t>【</t>
    </r>
    <r>
      <rPr>
        <sz val="7.5"/>
        <rFont val="Arial"/>
        <family val="2"/>
      </rPr>
      <t>Compliance Policy</t>
    </r>
    <r>
      <rPr>
        <sz val="7.5"/>
        <rFont val="ＭＳ Ｐゴシック"/>
        <family val="2"/>
        <charset val="128"/>
      </rPr>
      <t>】</t>
    </r>
    <r>
      <rPr>
        <sz val="7.5"/>
        <rFont val="Arial"/>
        <family val="2"/>
      </rPr>
      <t xml:space="preserve"> 
JICA shall improve the transparency and fairness of its operations and financial activities in order to secure public trust. 
JICA shall contribute to the sound development of the international economic community through development assistance in order to secure the trust of the international community. 
JICA shall meet the needs of developing regions and swiftly and flexibly provide quality service. 
JICA shall consider natural and social environments when conducting its operations. 
JICA shall communicate well with various levels of society and maintain an organizational culture of transparency. 
</t>
    </r>
    <r>
      <rPr>
        <sz val="7.5"/>
        <rFont val="ＭＳ Ｐゴシック"/>
        <family val="2"/>
        <charset val="128"/>
      </rPr>
      <t>　　　</t>
    </r>
    <r>
      <rPr>
        <sz val="7.5"/>
        <rFont val="Arial"/>
        <family val="2"/>
      </rPr>
      <t xml:space="preserve">*Please refer to JICA website below regarding the detailed JICA’s Compliance. 
    https://www.jica.go.jp/english/our_work/compliance/index.html </t>
    </r>
    <phoneticPr fontId="1"/>
  </si>
  <si>
    <r>
      <rPr>
        <sz val="7.5"/>
        <rFont val="ＭＳ Ｐゴシック"/>
        <family val="3"/>
        <charset val="128"/>
      </rPr>
      <t>【</t>
    </r>
    <r>
      <rPr>
        <sz val="7.5"/>
        <rFont val="Arial"/>
        <family val="2"/>
      </rPr>
      <t>Portrait Right Policy</t>
    </r>
    <r>
      <rPr>
        <sz val="7.5"/>
        <rFont val="ＭＳ Ｐゴシック"/>
        <family val="3"/>
        <charset val="128"/>
      </rPr>
      <t xml:space="preserve">】
</t>
    </r>
    <r>
      <rPr>
        <sz val="7.5"/>
        <rFont val="Arial"/>
        <family val="2"/>
      </rPr>
      <t xml:space="preserve">During the implementation period of KCCP, JICA (including hired photographer and program implementing partners) will shoot photographs and video footage mainly for the following purposes:
</t>
    </r>
    <r>
      <rPr>
        <sz val="7.5"/>
        <rFont val="ＭＳ Ｐゴシック"/>
        <family val="3"/>
        <charset val="128"/>
      </rPr>
      <t>・</t>
    </r>
    <r>
      <rPr>
        <sz val="7.5"/>
        <rFont val="Arial"/>
        <family val="2"/>
      </rPr>
      <t xml:space="preserve"> Use on the website or in SNS administrated/operated by JICA,
</t>
    </r>
    <r>
      <rPr>
        <sz val="7.5"/>
        <rFont val="ＭＳ Ｐゴシック"/>
        <family val="3"/>
        <charset val="128"/>
      </rPr>
      <t>・</t>
    </r>
    <r>
      <rPr>
        <sz val="7.5"/>
        <rFont val="Arial"/>
        <family val="2"/>
      </rPr>
      <t xml:space="preserve"> Use in JICA publications (public relations magazines, annual reports, journals, etc.) in printed or electronic form,
*Photos and images taken will not be used for commercial purposes and the participants’ personal information will not be disclosed to any third party without the consent of the participants.
JICA would appreciate it if the participants of KCCP grant the participants themselves portrait right license to JICA for photos and images taken described above. 
It is, however, not a requirement of KCCP. The participants do not need to agree to grant the participants themselves portrait right license to JICA, and has absolutely no problem in participating in KCCP. JICA respects the intention of each participant. </t>
    </r>
    <phoneticPr fontId="1"/>
  </si>
  <si>
    <r>
      <rPr>
        <sz val="8"/>
        <color theme="1"/>
        <rFont val="ＭＳ Ｐゴシック"/>
        <family val="3"/>
        <charset val="128"/>
      </rPr>
      <t>・</t>
    </r>
    <r>
      <rPr>
        <sz val="8"/>
        <color theme="1"/>
        <rFont val="Arial"/>
        <family val="2"/>
      </rPr>
      <t xml:space="preserve">I understand and fully agree to the following terms and conditions set forth above.
</t>
    </r>
    <r>
      <rPr>
        <sz val="8"/>
        <color theme="1"/>
        <rFont val="ＭＳ Ｐゴシック"/>
        <family val="3"/>
        <charset val="128"/>
      </rPr>
      <t>・</t>
    </r>
    <r>
      <rPr>
        <sz val="8"/>
        <color theme="1"/>
        <rFont val="Arial"/>
        <family val="2"/>
      </rPr>
      <t xml:space="preserve">I will be subject to any penalties imposed as a consequence of my failure to abide by the above terms and conditions.
</t>
    </r>
    <r>
      <rPr>
        <sz val="8"/>
        <color theme="1"/>
        <rFont val="ＭＳ Ｐゴシック"/>
        <family val="3"/>
        <charset val="128"/>
      </rPr>
      <t>・</t>
    </r>
    <r>
      <rPr>
        <sz val="8"/>
        <color theme="1"/>
        <rFont val="Arial"/>
        <family val="2"/>
      </rPr>
      <t xml:space="preserve">I understand the intention of JICA on “Portrait Right Policy” mentioned above, and my intention for usage/publication of photographs and videos including the portrait of myself by JICA for the purpose above is as follows:
   </t>
    </r>
    <r>
      <rPr>
        <sz val="8"/>
        <color theme="1"/>
        <rFont val="ＭＳ Ｐゴシック"/>
        <family val="3"/>
        <charset val="128"/>
      </rPr>
      <t>□</t>
    </r>
    <r>
      <rPr>
        <sz val="8"/>
        <color theme="1"/>
        <rFont val="Arial"/>
        <family val="2"/>
      </rPr>
      <t xml:space="preserve"> Agree  </t>
    </r>
    <r>
      <rPr>
        <sz val="8"/>
        <color theme="1"/>
        <rFont val="ＭＳ Ｐゴシック"/>
        <family val="3"/>
        <charset val="128"/>
      </rPr>
      <t>／　□</t>
    </r>
    <r>
      <rPr>
        <sz val="8"/>
        <color theme="1"/>
        <rFont val="Arial"/>
        <family val="2"/>
      </rPr>
      <t xml:space="preserve"> Disagree  
</t>
    </r>
    <r>
      <rPr>
        <sz val="8"/>
        <color theme="1"/>
        <rFont val="ＭＳ Ｐゴシック"/>
        <family val="3"/>
        <charset val="128"/>
      </rPr>
      <t>・</t>
    </r>
    <r>
      <rPr>
        <sz val="8"/>
        <color theme="1"/>
        <rFont val="Arial"/>
        <family val="2"/>
      </rPr>
      <t>I certify that the statements I made in this form are true, complete and correct to the best of my knowledge and belief.</t>
    </r>
    <phoneticPr fontId="1"/>
  </si>
  <si>
    <r>
      <t>By Applicant</t>
    </r>
    <r>
      <rPr>
        <sz val="8"/>
        <color theme="1"/>
        <rFont val="ＭＳ Ｐゴシック"/>
        <family val="3"/>
        <charset val="128"/>
      </rPr>
      <t>　　</t>
    </r>
    <phoneticPr fontId="1"/>
  </si>
  <si>
    <t>Name of Applicant:</t>
    <phoneticPr fontId="1"/>
  </si>
  <si>
    <t xml:space="preserve">Signature: </t>
    <phoneticPr fontId="1"/>
  </si>
  <si>
    <t>DATE (Day / Month / Year):                             /                             /</t>
    <phoneticPr fontId="1"/>
  </si>
  <si>
    <t>Check List</t>
    <phoneticPr fontId="1"/>
  </si>
  <si>
    <t>Please check the following BEFORE printing</t>
    <phoneticPr fontId="1"/>
  </si>
  <si>
    <t>Page</t>
    <phoneticPr fontId="1"/>
  </si>
  <si>
    <t>Check Point</t>
    <phoneticPr fontId="1"/>
  </si>
  <si>
    <t>Applicant</t>
    <phoneticPr fontId="1"/>
  </si>
  <si>
    <t>JICA</t>
    <phoneticPr fontId="1"/>
  </si>
  <si>
    <t>Is your full name written as shown on the Passport? (Correct spelling etc.)
(National ID is acceptable if the applicant does not own a Passport)</t>
    <phoneticPr fontId="1"/>
  </si>
  <si>
    <t>Is your date of birth same as the date written on the Passport or ID?</t>
    <phoneticPr fontId="1"/>
  </si>
  <si>
    <t>Is your age between 22 to 39? (if not, check qualified age at JICA overseas office in charge of your country)</t>
    <phoneticPr fontId="1"/>
  </si>
  <si>
    <t>Are the name of supervisors chosen from the professor list in the University Information?</t>
    <phoneticPr fontId="1"/>
  </si>
  <si>
    <t>Did you check the deadline of Submission Period of Application Documents to the University?
Please note that some universities have earlier application deadlines and are not applicable for the Pre-Matching Selection.</t>
    <phoneticPr fontId="1"/>
  </si>
  <si>
    <t>Does the schooling years correspond to the years specified in University Diploma and Academic Transcript?</t>
    <phoneticPr fontId="1"/>
  </si>
  <si>
    <t>Is the name of the degree same as the name written in the "University Diploma" and "Academic Transcript"?</t>
    <phoneticPr fontId="1"/>
  </si>
  <si>
    <t>Is the total schooling years over the minimum academic years for Bachelor's degree?   your total schooling years-&gt;</t>
    <phoneticPr fontId="1"/>
  </si>
  <si>
    <t>If the schooling years do not match with the regular academic period, is it explained in the Remarks column?</t>
    <phoneticPr fontId="1"/>
  </si>
  <si>
    <t>Is the applicant not applying for any scholarship other than SDGs Global Leader Program?</t>
  </si>
  <si>
    <t>Is the name of organization, department, and position correctly mentioned? (Abbreviation is not allowed)</t>
    <phoneticPr fontId="1"/>
  </si>
  <si>
    <t>Is your present organization not related to the Military / the Ministry of Defense?</t>
  </si>
  <si>
    <r>
      <t xml:space="preserve">Is the working history and period correctly filled?
</t>
    </r>
    <r>
      <rPr>
        <sz val="7"/>
        <color theme="1"/>
        <rFont val="ＭＳ Ｐゴシック"/>
        <family val="3"/>
        <charset val="128"/>
      </rPr>
      <t>･</t>
    </r>
    <r>
      <rPr>
        <sz val="7"/>
        <color theme="1"/>
        <rFont val="Arial"/>
        <family val="2"/>
      </rPr>
      <t xml:space="preserve">Any employment before university completion is not considered as working history.
</t>
    </r>
    <r>
      <rPr>
        <sz val="7"/>
        <color theme="1"/>
        <rFont val="ＭＳ Ｐゴシック"/>
        <family val="3"/>
        <charset val="128"/>
      </rPr>
      <t>･</t>
    </r>
    <r>
      <rPr>
        <sz val="7"/>
        <color theme="1"/>
        <rFont val="Arial"/>
        <family val="2"/>
      </rPr>
      <t>Only full-time working with acquisition of diploma, such as night school, is approved as working experience.</t>
    </r>
    <phoneticPr fontId="1"/>
  </si>
  <si>
    <t>Annex. 2
Details of Current and Previous Work Experience, Research Plan and Career Plan after Graduation</t>
    <phoneticPr fontId="1"/>
  </si>
  <si>
    <t>Are details of your current and pervious work experience written within 150 words each?</t>
    <phoneticPr fontId="1"/>
  </si>
  <si>
    <t>Is the research plan written with more than 700 words in accordance with Rules of Outline of Research Plan as instructed in Annex. 2 Research Plan?
(Extreme lack of words may not be accepted)</t>
  </si>
  <si>
    <t>Is the research plan written with the "Title", "Introduction", "Objective" and "Conclusion", respectively followed Rules of Outline of Research Plan as instructed in Annex. 2 Research Plan?</t>
  </si>
  <si>
    <t>Is your career plan after graduation written within 400-500 words?</t>
  </si>
  <si>
    <t>All</t>
    <phoneticPr fontId="1"/>
  </si>
  <si>
    <t>Are all the Yellow columns (MANDATORY) filled?</t>
    <phoneticPr fontId="1"/>
  </si>
  <si>
    <r>
      <t xml:space="preserve">Please check the following </t>
    </r>
    <r>
      <rPr>
        <sz val="10"/>
        <color rgb="FFFF0000"/>
        <rFont val="Arial"/>
        <family val="2"/>
      </rPr>
      <t>AFTER</t>
    </r>
    <r>
      <rPr>
        <sz val="10"/>
        <color theme="1"/>
        <rFont val="Arial"/>
        <family val="2"/>
      </rPr>
      <t xml:space="preserve"> printing</t>
    </r>
    <phoneticPr fontId="1"/>
  </si>
  <si>
    <t>Is there official stamp/signature of present organization?</t>
    <phoneticPr fontId="1"/>
  </si>
  <si>
    <t>In the Declaration Form, is the signed date within the application period?</t>
    <phoneticPr fontId="1"/>
  </si>
  <si>
    <t>University Diploma</t>
    <phoneticPr fontId="1"/>
  </si>
  <si>
    <t xml:space="preserve">Is the notary seal* affixed to University Diploma?
The copied document of original one is approved only with the original notary seal affixed.
*The notary seal: To officially notarize the copied document, affixed by authorized public institutions or lawyers.  </t>
  </si>
  <si>
    <t>Is the name and date of birth as shown on the Passport or ID? If not, please describe the reason in the letter.</t>
    <phoneticPr fontId="1"/>
  </si>
  <si>
    <t>If not written in English, is the official English translation attached?</t>
    <phoneticPr fontId="1"/>
  </si>
  <si>
    <t>Academic Transcript</t>
  </si>
  <si>
    <t>Is the notary seal affixed to Academic Transcript for all the grades earned in the university?</t>
    <phoneticPr fontId="1"/>
  </si>
  <si>
    <t>If not written in English, is the official English translation attached?</t>
  </si>
  <si>
    <t>Copy of Passport(ID)</t>
    <phoneticPr fontId="1"/>
  </si>
  <si>
    <t>Is the copy of valid Passport (or National ID) attached?</t>
    <phoneticPr fontId="1"/>
  </si>
  <si>
    <t>ID Photo</t>
    <phoneticPr fontId="1"/>
  </si>
  <si>
    <t>Is the applicant's photo (4cm × 3cm) attached on Page 1 of Application Form?</t>
    <phoneticPr fontId="1"/>
  </si>
  <si>
    <t>(If applied, Physician's  Certificate)</t>
  </si>
  <si>
    <t xml:space="preserve">If yes in Annex 3(a), is the Physician's Certificate (written in English) attached? The letter should describe current status of the applicant's illness and confirms that the applicant can participate in the program without any problems. </t>
  </si>
  <si>
    <r>
      <t xml:space="preserve">Please check the following </t>
    </r>
    <r>
      <rPr>
        <sz val="10"/>
        <color rgb="FFFF0000"/>
        <rFont val="Arial"/>
        <family val="2"/>
      </rPr>
      <t>BEFORE</t>
    </r>
    <r>
      <rPr>
        <sz val="10"/>
        <color theme="1"/>
        <rFont val="Arial"/>
        <family val="2"/>
      </rPr>
      <t xml:space="preserve"> submission</t>
    </r>
    <phoneticPr fontId="1"/>
  </si>
  <si>
    <r>
      <t xml:space="preserve">Are all documents and attachments attached/submitted? 
</t>
    </r>
    <r>
      <rPr>
        <sz val="8"/>
        <color rgb="FF000000"/>
        <rFont val="ＭＳ ゴシック"/>
        <family val="3"/>
        <charset val="128"/>
      </rPr>
      <t>・</t>
    </r>
    <r>
      <rPr>
        <sz val="8"/>
        <color rgb="FF000000"/>
        <rFont val="Arial"/>
        <family val="2"/>
      </rPr>
      <t>Application Form,</t>
    </r>
    <r>
      <rPr>
        <sz val="8"/>
        <color rgb="FF000000"/>
        <rFont val="ＭＳ ゴシック"/>
        <family val="3"/>
        <charset val="128"/>
      </rPr>
      <t>　
・</t>
    </r>
    <r>
      <rPr>
        <sz val="8"/>
        <color rgb="FF000000"/>
        <rFont val="Arial"/>
        <family val="2"/>
      </rPr>
      <t xml:space="preserve">Annex1(Declaration of desired universities),
</t>
    </r>
    <r>
      <rPr>
        <sz val="8"/>
        <color rgb="FF000000"/>
        <rFont val="ＭＳ ゴシック"/>
        <family val="3"/>
        <charset val="128"/>
      </rPr>
      <t>・</t>
    </r>
    <r>
      <rPr>
        <sz val="8"/>
        <color rgb="FF000000"/>
        <rFont val="Arial"/>
        <family val="2"/>
      </rPr>
      <t xml:space="preserve">Annex2 (Research Plan and Career Plan, Current and Previous Work Experience),
</t>
    </r>
    <r>
      <rPr>
        <sz val="8"/>
        <color rgb="FF000000"/>
        <rFont val="ＭＳ ゴシック"/>
        <family val="3"/>
        <charset val="128"/>
      </rPr>
      <t>・</t>
    </r>
    <r>
      <rPr>
        <sz val="8"/>
        <color rgb="FF000000"/>
        <rFont val="Arial"/>
        <family val="2"/>
      </rPr>
      <t xml:space="preserve">Annex3 (Medical History)
</t>
    </r>
    <r>
      <rPr>
        <sz val="8"/>
        <color rgb="FF000000"/>
        <rFont val="ＭＳ ゴシック"/>
        <family val="3"/>
        <charset val="128"/>
      </rPr>
      <t>・</t>
    </r>
    <r>
      <rPr>
        <sz val="8"/>
        <color rgb="FF000000"/>
        <rFont val="Arial"/>
        <family val="2"/>
      </rPr>
      <t xml:space="preserve">University Diploma (and Official English translation if the documents are issued in other than English), 
</t>
    </r>
    <r>
      <rPr>
        <sz val="8"/>
        <color rgb="FF000000"/>
        <rFont val="ＭＳ ゴシック"/>
        <family val="3"/>
        <charset val="128"/>
      </rPr>
      <t>・</t>
    </r>
    <r>
      <rPr>
        <sz val="8"/>
        <color rgb="FF000000"/>
        <rFont val="Arial"/>
        <family val="2"/>
      </rPr>
      <t xml:space="preserve">Academic Transcript (and Official English translation if the documents are issued in other than English), 
</t>
    </r>
    <r>
      <rPr>
        <sz val="8"/>
        <color rgb="FF000000"/>
        <rFont val="ＭＳ ゴシック"/>
        <family val="3"/>
        <charset val="128"/>
      </rPr>
      <t>・</t>
    </r>
    <r>
      <rPr>
        <sz val="8"/>
        <color rgb="FF000000"/>
        <rFont val="Arial"/>
        <family val="2"/>
      </rPr>
      <t xml:space="preserve">Copy of Passport/ID with photo (and English translation if necessary), 
</t>
    </r>
    <r>
      <rPr>
        <sz val="8"/>
        <color rgb="FF000000"/>
        <rFont val="ＭＳ ゴシック"/>
        <family val="3"/>
        <charset val="128"/>
      </rPr>
      <t>・</t>
    </r>
    <r>
      <rPr>
        <sz val="8"/>
        <color rgb="FF000000"/>
        <rFont val="Arial"/>
        <family val="2"/>
      </rPr>
      <t xml:space="preserve">2 ID Photos(4 cm×3 cm) pasted on application form (Original and copy)
</t>
    </r>
    <r>
      <rPr>
        <sz val="8"/>
        <color rgb="FF000000"/>
        <rFont val="ＭＳ ゴシック"/>
        <family val="3"/>
        <charset val="128"/>
      </rPr>
      <t>・</t>
    </r>
    <r>
      <rPr>
        <sz val="8"/>
        <color rgb="FF000000"/>
        <rFont val="Arial"/>
        <family val="2"/>
      </rPr>
      <t xml:space="preserve">Physician's Certificate (If required after answering questions in the Medical History),
</t>
    </r>
    <r>
      <rPr>
        <sz val="8"/>
        <color rgb="FF000000"/>
        <rFont val="ＭＳ ゴシック"/>
        <family val="3"/>
        <charset val="128"/>
      </rPr>
      <t>・</t>
    </r>
    <r>
      <rPr>
        <sz val="8"/>
        <color rgb="FF000000"/>
        <rFont val="Arial"/>
        <family val="2"/>
      </rPr>
      <t xml:space="preserve">Photocopy of official English Proficiency Certificate as required by the desired university, if applicable
</t>
    </r>
    <r>
      <rPr>
        <sz val="8"/>
        <color rgb="FF000000"/>
        <rFont val="ＭＳ ゴシック"/>
        <family val="3"/>
        <charset val="128"/>
      </rPr>
      <t>・</t>
    </r>
    <r>
      <rPr>
        <sz val="8"/>
        <color rgb="FF000000"/>
        <rFont val="Arial"/>
        <family val="2"/>
      </rPr>
      <t xml:space="preserve">Master’s Degree Thesis (if any)
</t>
    </r>
    <phoneticPr fontId="1"/>
  </si>
  <si>
    <t>SDGs Global Leader Program for FY2023
Annex 1: Declaration of Desired University</t>
    <phoneticPr fontId="1"/>
  </si>
  <si>
    <r>
      <t xml:space="preserve">Instruction
</t>
    </r>
    <r>
      <rPr>
        <sz val="10"/>
        <color theme="1"/>
        <rFont val="Arial"/>
        <family val="2"/>
      </rPr>
      <t>1. Handwritten form is NOT acceptable
2. Fill in the form in English
3. It is a MUST to fill all the YELLOW columns (Please write "N/A" if not applicable)
4. Write proper nouns in full without abbreviation
5. Check your application form using the check list at the bottom of this application form</t>
    </r>
    <phoneticPr fontId="1"/>
  </si>
  <si>
    <t>Annex 1. Declaration of desired universities placement</t>
  </si>
  <si>
    <r>
      <t>All applicants are required to specify first, second and third choice of desired universities by reference to "2-(1): University Information for the Applicants".</t>
    </r>
    <r>
      <rPr>
        <sz val="10"/>
        <color theme="1"/>
        <rFont val="ＭＳ Ｐゴシック"/>
        <family val="3"/>
        <charset val="128"/>
      </rPr>
      <t>　</t>
    </r>
    <r>
      <rPr>
        <sz val="10"/>
        <color rgb="FFFF0000"/>
        <rFont val="Arial"/>
        <family val="2"/>
      </rPr>
      <t>All applicants can select up to three choices of their desired universities.</t>
    </r>
    <phoneticPr fontId="1"/>
  </si>
  <si>
    <t>　</t>
    <phoneticPr fontId="1"/>
  </si>
  <si>
    <t>If applicable, Universities Without Pre-matching</t>
    <phoneticPr fontId="1"/>
  </si>
  <si>
    <t>Priority</t>
    <phoneticPr fontId="1"/>
  </si>
  <si>
    <t>Master/PhD
(Please enter this first)</t>
    <phoneticPr fontId="1"/>
  </si>
  <si>
    <t>Course Code</t>
    <phoneticPr fontId="1"/>
  </si>
  <si>
    <t>Name of Selected University and Graduate School</t>
    <phoneticPr fontId="1"/>
  </si>
  <si>
    <t>Graduate School</t>
    <phoneticPr fontId="1"/>
  </si>
  <si>
    <t>Course / Program / Degree</t>
    <phoneticPr fontId="1"/>
  </si>
  <si>
    <t>Necessity to choose supervisor of choice</t>
  </si>
  <si>
    <t>Supervisor of choice*</t>
    <phoneticPr fontId="1"/>
  </si>
  <si>
    <t>If you wish to apply for a PhD, please make sure to fill in "Supervisor of choice".</t>
    <phoneticPr fontId="1"/>
  </si>
  <si>
    <t>In case of Master's program, please fill in if your desired university requires you to choose a supervisor.
If not applicable, please write 'N/A'. Please check the University Information for more details.</t>
  </si>
  <si>
    <t>[IMPORTANT] JICA will provide your desired university with your personal information (educational background, career, health condition, health certificate, etc.) necessary for selection. For the privacy policy of each university, check the description on the university website.</t>
    <phoneticPr fontId="1"/>
  </si>
  <si>
    <t>Medical History</t>
    <phoneticPr fontId="1"/>
  </si>
  <si>
    <t>1. Present Medical Status</t>
    <phoneticPr fontId="1"/>
  </si>
  <si>
    <t>a) Do you currently use any medicine or have regular medical checkup by a physician for your illness?</t>
    <phoneticPr fontId="1"/>
  </si>
  <si>
    <t>Name of illness, and condition</t>
    <phoneticPr fontId="1"/>
  </si>
  <si>
    <t>Name of medicine</t>
    <phoneticPr fontId="1"/>
  </si>
  <si>
    <t>If yes, please attach your physician's certificate (preferably, written in English) that describes current status of your illness and confirms that participation to the program(physically coming to Japan) is not a problem.</t>
  </si>
  <si>
    <t>b) Are you pregnant? Noted: Answer does not affect the selection of candidates.</t>
    <phoneticPr fontId="1"/>
  </si>
  <si>
    <t>Months of pregnancy</t>
    <phoneticPr fontId="1"/>
  </si>
  <si>
    <t>Expected date of delivery</t>
    <phoneticPr fontId="1"/>
  </si>
  <si>
    <t>c) Are you allegic to any medication or food?</t>
    <phoneticPr fontId="1"/>
  </si>
  <si>
    <t>if yes, please specify</t>
    <phoneticPr fontId="1"/>
  </si>
  <si>
    <t>d) Have you ever had any sleeping, eating or other disorders?</t>
    <phoneticPr fontId="1"/>
  </si>
  <si>
    <t>e) Please indicate any needs arising from disabilities that might necessitate additional support or facilities.</t>
    <phoneticPr fontId="1"/>
  </si>
  <si>
    <t>NOTES: Disability does not lead to exclusion of persons with disability from the program. However, upon the situation, you may be directly inquired by the JICA official in charge for a more detailed account of your condition.</t>
    <phoneticPr fontId="1"/>
  </si>
  <si>
    <t>2. Past Medical History</t>
    <phoneticPr fontId="1"/>
  </si>
  <si>
    <t>a) Have you had any significant or serious illness?</t>
    <phoneticPr fontId="1"/>
  </si>
  <si>
    <t>b) Have you ever been a patient in a mental clinic or been treated by a psychiatrist?</t>
    <phoneticPr fontId="1"/>
  </si>
  <si>
    <t>3. Other Medical Problems</t>
    <phoneticPr fontId="1"/>
  </si>
  <si>
    <t>If you have any medical problems that are not described above, please indicate below.</t>
    <phoneticPr fontId="1"/>
  </si>
  <si>
    <t>Code</t>
    <phoneticPr fontId="1"/>
  </si>
  <si>
    <t>School</t>
    <phoneticPr fontId="1"/>
  </si>
  <si>
    <t>Course</t>
    <phoneticPr fontId="1"/>
  </si>
  <si>
    <t>Name</t>
  </si>
  <si>
    <t>School</t>
  </si>
  <si>
    <t>Course</t>
  </si>
  <si>
    <t>Applicable for Pre-Matching (Regular Student)</t>
  </si>
  <si>
    <t>Applicable for Pre-Matching (Research Student)</t>
  </si>
  <si>
    <t>Master's</t>
  </si>
  <si>
    <t>Student Status</t>
    <phoneticPr fontId="1"/>
  </si>
  <si>
    <t>Necessity to choose supervisor Masters</t>
    <phoneticPr fontId="1"/>
  </si>
  <si>
    <t>Applicable for matching</t>
  </si>
  <si>
    <r>
      <t>Applicable for matching(</t>
    </r>
    <r>
      <rPr>
        <sz val="11"/>
        <color theme="1"/>
        <rFont val="游ゴシック"/>
        <family val="2"/>
        <charset val="128"/>
      </rPr>
      <t>統一）</t>
    </r>
  </si>
  <si>
    <t>6201A</t>
  </si>
  <si>
    <t>Ehime University</t>
  </si>
  <si>
    <t>Graduate School of Science and Engineering</t>
  </si>
  <si>
    <t xml:space="preserve">Science and Engineerin/Natural Science </t>
  </si>
  <si>
    <t>未定
TBD</t>
  </si>
  <si>
    <t>yes</t>
  </si>
  <si>
    <t>入学審査時に決定
Determined at the time of admission screening</t>
  </si>
  <si>
    <t>必須
Yes</t>
  </si>
  <si>
    <t>6201B</t>
  </si>
  <si>
    <t>6201C</t>
  </si>
  <si>
    <t>6201D</t>
  </si>
  <si>
    <t>Science and Engineering/Mathematics and Computer Science Program</t>
  </si>
  <si>
    <t>必須ではない
No</t>
  </si>
  <si>
    <t>6201F</t>
  </si>
  <si>
    <t>Science and Engineering/Natural Science Program</t>
  </si>
  <si>
    <t>6201G</t>
  </si>
  <si>
    <t>Graduate school of Science and Engineering</t>
  </si>
  <si>
    <t>Civil and Environmental Engineering</t>
  </si>
  <si>
    <t>6203A</t>
  </si>
  <si>
    <t>Graduate school of Agriculture</t>
  </si>
  <si>
    <t>Special Course from Asia, Africa and the Pacific Rim</t>
  </si>
  <si>
    <t>該当する
Application period ends by the end of January 2023</t>
  </si>
  <si>
    <t>該当しない N/A</t>
  </si>
  <si>
    <t>正規生の受入のみ
Regular student</t>
  </si>
  <si>
    <t>1701A</t>
  </si>
  <si>
    <t>Hitotsubashi University</t>
  </si>
  <si>
    <t>School of International and Public Policy</t>
  </si>
  <si>
    <t>Foreign Service Sub-Program within the Global Governance program</t>
  </si>
  <si>
    <t>該当しない
N/A</t>
    <rPh sb="0" eb="2">
      <t>ガイトウ</t>
    </rPh>
    <phoneticPr fontId="4"/>
  </si>
  <si>
    <t>必須ではない
No</t>
    <rPh sb="0" eb="2">
      <t>ヒッス</t>
    </rPh>
    <phoneticPr fontId="1"/>
  </si>
  <si>
    <t>0801A</t>
  </si>
  <si>
    <t>Ibaraki University</t>
  </si>
  <si>
    <t>Graduate School of Agriculture</t>
  </si>
  <si>
    <t>Course in Applied Asian Agriculture</t>
  </si>
  <si>
    <t>未定
TBD</t>
    <rPh sb="0" eb="2">
      <t>ミテイ</t>
    </rPh>
    <phoneticPr fontId="4"/>
  </si>
  <si>
    <t>必須
Yes</t>
    <rPh sb="0" eb="2">
      <t>ヒッス</t>
    </rPh>
    <phoneticPr fontId="1"/>
  </si>
  <si>
    <t>1001A</t>
  </si>
  <si>
    <t>Utsunomiya University</t>
  </si>
  <si>
    <t>Graduate School of Regional Development and Creativity</t>
  </si>
  <si>
    <t>Division of Social Design/Graduate Program in Agricultural and Rural Economics</t>
  </si>
  <si>
    <t>研究生の受入のみ
Research student</t>
  </si>
  <si>
    <t>1001B</t>
  </si>
  <si>
    <t>Division of Social Design/Graduate Program in Architecture and Building Engineering</t>
  </si>
  <si>
    <t>1001C</t>
  </si>
  <si>
    <t>Division of Social Design/Graduate Program in Civil Engineering</t>
  </si>
  <si>
    <t>1001D</t>
  </si>
  <si>
    <t>Division of Social Design/Graduate Program in Global and Area Studies</t>
  </si>
  <si>
    <t>1001E</t>
  </si>
  <si>
    <t>Division of Social Design/Graduate Program in Multicultural Studies</t>
  </si>
  <si>
    <t>1001F</t>
  </si>
  <si>
    <t>Division of Engineering and Agriculture/Graduate Program in Optical Engineering</t>
  </si>
  <si>
    <t>1001G</t>
  </si>
  <si>
    <t>Division of Engineering and Agriculture/Graduate Program in Molecular Agriculture</t>
  </si>
  <si>
    <t>1001I</t>
  </si>
  <si>
    <t>Division of Engineering and Agriculture/Graduate Program in Agricultural and Environmental Sciences</t>
  </si>
  <si>
    <t>1102B</t>
  </si>
  <si>
    <t>Yokohama National University</t>
  </si>
  <si>
    <t>Graduate School of Engineering Science</t>
  </si>
  <si>
    <t>Department of Mechanical Engineering, Materials Science, and Ocean Engineering ／
Specialization in Systems Design for Ocean-Space,
Specialization in Aerospace Engineering</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</si>
  <si>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</si>
  <si>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</si>
  <si>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</si>
  <si>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</si>
  <si>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</si>
  <si>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</si>
  <si>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1103B</t>
  </si>
  <si>
    <t>&lt;Master's&gt;
Specialization in Infrastructure and Urban Society (Humanities and Social Sciences Field), Department of Infrastructure and Urban Society
&lt;Doctoral&gt;
Department of Urban Innovation (Humanities and Social Sciences Field)</t>
  </si>
  <si>
    <t>5803A</t>
  </si>
  <si>
    <t>Okayama University</t>
  </si>
  <si>
    <t>Graduate School of Environmental and Life Science</t>
  </si>
  <si>
    <t>　</t>
  </si>
  <si>
    <t xml:space="preserve">未定
To be determined </t>
  </si>
  <si>
    <t>入学審査時に決定
Determined at the time of admission screening</t>
    <rPh sb="0" eb="2">
      <t>ニュウガク</t>
    </rPh>
    <rPh sb="2" eb="4">
      <t>シンサ</t>
    </rPh>
    <phoneticPr fontId="1"/>
  </si>
  <si>
    <t>5301A</t>
  </si>
  <si>
    <t>Kwansei　Gakuin　University</t>
  </si>
  <si>
    <t xml:space="preserve">Graduate School of Institute of Business and Accounting </t>
  </si>
  <si>
    <t>International Management Course</t>
  </si>
  <si>
    <t>no</t>
  </si>
  <si>
    <t>4401A</t>
  </si>
  <si>
    <t>Gifu University</t>
  </si>
  <si>
    <t xml:space="preserve">Graduate School of Natural Science and Technology </t>
  </si>
  <si>
    <t>Department of Agricultural and Environmental Science</t>
  </si>
  <si>
    <t>4401B</t>
  </si>
  <si>
    <t>4401C</t>
  </si>
  <si>
    <t>Graduate School of Natural Science and Technology</t>
  </si>
  <si>
    <t>Department of Life Science and Chemistry</t>
  </si>
  <si>
    <t>4401D</t>
  </si>
  <si>
    <t>Advanced Global Program (for Engineering)</t>
  </si>
  <si>
    <t>5001A</t>
  </si>
  <si>
    <t>Kyoto Institute of Technology</t>
  </si>
  <si>
    <t>Graduate School of Science and Technology</t>
  </si>
  <si>
    <t>International Graduate
Program for Interdisciplinary Study in Science and Technology</t>
  </si>
  <si>
    <t>該当する
Application period ends by the end of January 2023</t>
    <rPh sb="0" eb="2">
      <t>ガイトウ</t>
    </rPh>
    <phoneticPr fontId="4"/>
  </si>
  <si>
    <t>正規生のみ Regular Student Only</t>
  </si>
  <si>
    <t>3801F</t>
  </si>
  <si>
    <t>Kanazawa University</t>
  </si>
  <si>
    <t>Division of Material Chemistry</t>
  </si>
  <si>
    <t>選考時決定（本人の学力に応じ受入身分を決定する） Decide based on the application</t>
  </si>
  <si>
    <t>3802A</t>
  </si>
  <si>
    <t>Graduate school of Natural Science and Technology</t>
  </si>
  <si>
    <t>Environmental and Energy Technologies International Course</t>
  </si>
  <si>
    <t>6801A</t>
  </si>
  <si>
    <t>Kyushu Institute of Technology</t>
  </si>
  <si>
    <t>Graduate School of Engineering</t>
  </si>
  <si>
    <t>Space Engineering International Course</t>
  </si>
  <si>
    <t>6802A</t>
  </si>
  <si>
    <t>Graduate school of Life Science and Systems Engineering</t>
  </si>
  <si>
    <t>・Master Programs Department of Human Intelligence Systems
・Doctoral Programs Department of Life Science and Systems Engineering</t>
  </si>
  <si>
    <t>7701A</t>
  </si>
  <si>
    <t>Gunma University</t>
  </si>
  <si>
    <t>Graduate school of Gunma University</t>
  </si>
  <si>
    <t>Mechanical Science and Technology</t>
  </si>
  <si>
    <t>8301A</t>
  </si>
  <si>
    <t>Prefectural University of Hiroshima</t>
  </si>
  <si>
    <t>Graduate school of Comprehensive Scientific Reserch</t>
  </si>
  <si>
    <t>Program in Biological System Sciences</t>
  </si>
  <si>
    <t>8301B</t>
  </si>
  <si>
    <t>3101A</t>
  </si>
  <si>
    <t>Kogakuin University of Technology and Engineering</t>
  </si>
  <si>
    <t>Graduate school of Engineering</t>
  </si>
  <si>
    <t>Mechanical Engineering</t>
  </si>
  <si>
    <t>3101B</t>
  </si>
  <si>
    <t>Applied Chemistry and Chemical Engineering</t>
  </si>
  <si>
    <t>3101C</t>
  </si>
  <si>
    <t>Electrical Engineering and Electronics</t>
  </si>
  <si>
    <t>3101D</t>
  </si>
  <si>
    <t>Informatics</t>
  </si>
  <si>
    <t>3101E</t>
  </si>
  <si>
    <t>Architecture</t>
  </si>
  <si>
    <t>3101F</t>
  </si>
  <si>
    <t>Systems Design</t>
  </si>
  <si>
    <t>5703A</t>
  </si>
  <si>
    <t>Hiroshima University</t>
  </si>
  <si>
    <t>Graduate School of Integrated Sciences for Life</t>
  </si>
  <si>
    <t>Program of Basic Biology</t>
  </si>
  <si>
    <t>5703B</t>
  </si>
  <si>
    <t>Program of Mathematical and Life Sciences</t>
  </si>
  <si>
    <t>5703C</t>
  </si>
  <si>
    <t>Program of Biomedical Science</t>
  </si>
  <si>
    <t>5701A</t>
  </si>
  <si>
    <t>Graduate School of Integrated Sciences for Life
Program of Food and AgriLife Science/
Program of Bioresource Science</t>
  </si>
  <si>
    <t>5701B</t>
  </si>
  <si>
    <t>Graduate School of integrated Sciences for Life</t>
  </si>
  <si>
    <t>Program of Life and Environmental Sciences</t>
  </si>
  <si>
    <t>5704A</t>
  </si>
  <si>
    <t>Graduate School of Humanities and Social Sciences</t>
  </si>
  <si>
    <t>Division of Humanities and Social Sciences / International Peace and Co-existence Program</t>
  </si>
  <si>
    <t>該当しない
N/A</t>
  </si>
  <si>
    <t>5704B</t>
  </si>
  <si>
    <t>Division of Humanities and Social Sciences / International Economic Development Program</t>
  </si>
  <si>
    <t>5704C</t>
  </si>
  <si>
    <t>Division of Educational Sciences / International Education Development Program</t>
  </si>
  <si>
    <t>5705B</t>
  </si>
  <si>
    <t>Graduate School of Advanced Science and Engineering</t>
  </si>
  <si>
    <t>Transportation and Environmental Systems Program</t>
  </si>
  <si>
    <t>5705C</t>
  </si>
  <si>
    <t>Mechanical Engineering Program</t>
  </si>
  <si>
    <t>5705D</t>
  </si>
  <si>
    <t>5705E</t>
  </si>
  <si>
    <t>Mathematics Program</t>
  </si>
  <si>
    <t>5705F</t>
  </si>
  <si>
    <t>Physics Program</t>
  </si>
  <si>
    <t>5705G</t>
  </si>
  <si>
    <t>Earth and Planetary Systems Science Program</t>
  </si>
  <si>
    <t>5705H</t>
  </si>
  <si>
    <t>Basic Chemistry Program</t>
  </si>
  <si>
    <t>5705I</t>
  </si>
  <si>
    <t>Division of Advanced Science and Engineering / Transdisciplinary Science and Engineering Program</t>
  </si>
  <si>
    <t>9501A</t>
  </si>
  <si>
    <t>Hirosaki　University</t>
  </si>
  <si>
    <t xml:space="preserve">Graduate School of Health Sciences </t>
  </si>
  <si>
    <t>Doctoral Course/Radiological Health Science Course</t>
  </si>
  <si>
    <t>6501A</t>
  </si>
  <si>
    <t>Kochi University</t>
  </si>
  <si>
    <t>Graduate School of Integrated Arts and Sciences</t>
  </si>
  <si>
    <t>Agricultural Science (Special Course for
International Students from Asia，Africa　and the Pacific Rim）</t>
  </si>
  <si>
    <t>6501I</t>
  </si>
  <si>
    <t>Public Health Course (Master's Course)</t>
  </si>
  <si>
    <t>6501J</t>
  </si>
  <si>
    <t>Course of Health Promotion, Nursing Science (Master's Course)</t>
  </si>
  <si>
    <t>3701A</t>
  </si>
  <si>
    <t>International University of Japan</t>
  </si>
  <si>
    <t>Graduate School of International Relations</t>
  </si>
  <si>
    <t>International Development Program (IDP)</t>
  </si>
  <si>
    <t>3701B</t>
  </si>
  <si>
    <t>International Relations Program (IRP)</t>
  </si>
  <si>
    <t>3701C</t>
  </si>
  <si>
    <t>Public Management and Policy Analysis Program (PMPP)</t>
  </si>
  <si>
    <t>3701D</t>
  </si>
  <si>
    <t>Japan-Global Development program (JGDP): Select concentration areas:
Foreign Policy,
Economic Policy,
Development Policy
or Public Management</t>
  </si>
  <si>
    <t>3701E</t>
  </si>
  <si>
    <t>International Public Policy Program (IPPP): Select concentration areas:
International Affairs or Public Policy</t>
  </si>
  <si>
    <t>3702A</t>
  </si>
  <si>
    <t>Graduate School of International Management</t>
  </si>
  <si>
    <t>MBA Program</t>
  </si>
  <si>
    <t>3702B</t>
  </si>
  <si>
    <t>Japan-Global Development Program</t>
  </si>
  <si>
    <t>7102A</t>
  </si>
  <si>
    <t>SAGA University</t>
  </si>
  <si>
    <t>7106A</t>
  </si>
  <si>
    <t>Saga University</t>
  </si>
  <si>
    <t>Graduate School of Regional Design in Art and Economics</t>
  </si>
  <si>
    <t xml:space="preserve"> Regional Management Course</t>
  </si>
  <si>
    <t>7103A</t>
  </si>
  <si>
    <t>Graduate school of Engineering and Science</t>
  </si>
  <si>
    <t>Electrical and Electronic Engineering</t>
  </si>
  <si>
    <t>7103B</t>
  </si>
  <si>
    <t>Electrical and Electronics Course(Master's course)/Mechanical and Electrical Energy Engineering Course (Ph.D course)</t>
  </si>
  <si>
    <t>7104A</t>
  </si>
  <si>
    <t>Education Program for AI and Data science specialists</t>
  </si>
  <si>
    <t>7103C</t>
  </si>
  <si>
    <t>Graduate School of Sceicen and Engineering</t>
  </si>
  <si>
    <t>Department of Science and Engineering /Advanced Materials Chemistry Course</t>
  </si>
  <si>
    <t>7103D</t>
  </si>
  <si>
    <t>Civil Engineering Course</t>
  </si>
  <si>
    <t>7103E</t>
  </si>
  <si>
    <t>Education Program for Global Advancement (EPGA) in Environmental, Energy and Health Science</t>
  </si>
  <si>
    <t>7103F</t>
  </si>
  <si>
    <t xml:space="preserve">Education Program for AI and Data science specialists </t>
  </si>
  <si>
    <t>7101A</t>
    <phoneticPr fontId="1"/>
  </si>
  <si>
    <t>Graduate school of Advanced Health Sciences</t>
  </si>
  <si>
    <t>7101B</t>
  </si>
  <si>
    <t>Education Program for AI and Data Science Specialists (EPAD)</t>
  </si>
  <si>
    <t>4501A</t>
  </si>
  <si>
    <t>Mie University</t>
  </si>
  <si>
    <t>Graduate school of Bioresources</t>
  </si>
  <si>
    <t>4502A</t>
  </si>
  <si>
    <t>0501A</t>
  </si>
  <si>
    <t>Yamagata University</t>
  </si>
  <si>
    <t>Graduate school of Agricultural Sciences</t>
  </si>
  <si>
    <t>Department of Agricultural Sciences/Bioenvironmental Science</t>
  </si>
  <si>
    <t>0501B</t>
  </si>
  <si>
    <t xml:space="preserve">Yamagata University </t>
  </si>
  <si>
    <t>Graduate School of Agricultural Sciences</t>
  </si>
  <si>
    <t>Department of Agricultural Sciences/Bioproduction Science</t>
  </si>
  <si>
    <t>0501D</t>
  </si>
  <si>
    <t>0501E</t>
  </si>
  <si>
    <t>Department of Agricultural Sciences/Bioresource Science</t>
  </si>
  <si>
    <t>0501F</t>
  </si>
  <si>
    <t>0501G</t>
  </si>
  <si>
    <t>0501H</t>
  </si>
  <si>
    <t>0501I</t>
  </si>
  <si>
    <t>0501J</t>
  </si>
  <si>
    <t>5901A</t>
  </si>
  <si>
    <t>Yamaguchi University</t>
  </si>
  <si>
    <t>Graduate School of Economics</t>
  </si>
  <si>
    <t>Public Administration Program</t>
  </si>
  <si>
    <t>5903A</t>
  </si>
  <si>
    <t xml:space="preserve">Graduate School of Innovation and Technology Management </t>
  </si>
  <si>
    <t>5904A</t>
  </si>
  <si>
    <t>Graduate School of Sciences and Technology for Innovation</t>
  </si>
  <si>
    <t>Division of Agricultural Sciences</t>
  </si>
  <si>
    <t>5904B</t>
  </si>
  <si>
    <t>1501A</t>
  </si>
  <si>
    <t>University of Yamanashi</t>
  </si>
  <si>
    <t>Integrated Graduate School of Medicine, Engineering, and Agricultural Sciences</t>
  </si>
  <si>
    <t>Bioscience course, Bioengineering course</t>
  </si>
  <si>
    <t>1501B</t>
  </si>
  <si>
    <t>Department of Engineering・
Green Energy Conversion Science and Technology</t>
  </si>
  <si>
    <t>1501D</t>
  </si>
  <si>
    <t>1502A</t>
  </si>
  <si>
    <t>Department of Engineering, Special Educational Program on River Basin Environmental Sciences</t>
  </si>
  <si>
    <t>7301A</t>
  </si>
  <si>
    <t>Kagoshima University</t>
  </si>
  <si>
    <t>Graduagete  School of Agriculture, Foresty and Fisheries</t>
  </si>
  <si>
    <t>Advanced Life Science/Food Innovation Science</t>
  </si>
  <si>
    <t>7301B</t>
  </si>
  <si>
    <t>Forest Management/ Agriculture, Natural Resources and Forestry</t>
  </si>
  <si>
    <t>7301D</t>
  </si>
  <si>
    <t>Plant Production Science/ Agriculture, Natural Resources and Forestry</t>
  </si>
  <si>
    <t>7303A</t>
  </si>
  <si>
    <t>Graduate School of Medical and Dental Sciences</t>
  </si>
  <si>
    <t>Health Research Course</t>
  </si>
  <si>
    <t>7303B</t>
  </si>
  <si>
    <t>8001A</t>
  </si>
  <si>
    <t>Juntendo University</t>
  </si>
  <si>
    <t>Graduate school of Medicine</t>
  </si>
  <si>
    <t>Master of Science (MS) Program in Medical Science</t>
  </si>
  <si>
    <t>該当する
Application period ends by the end of January 2023</t>
    <rPh sb="0" eb="2">
      <t>ガイトウ</t>
    </rPh>
    <phoneticPr fontId="2"/>
  </si>
  <si>
    <t>該当しない
N/A</t>
    <rPh sb="0" eb="2">
      <t>ガイトウ</t>
    </rPh>
    <phoneticPr fontId="2"/>
  </si>
  <si>
    <t>必須
Yes</t>
    <rPh sb="0" eb="2">
      <t>ヒッス</t>
    </rPh>
    <phoneticPr fontId="46"/>
  </si>
  <si>
    <t>2601A</t>
  </si>
  <si>
    <t>Sophia University</t>
  </si>
  <si>
    <t>Graduate School of Global Environmental Studies</t>
  </si>
  <si>
    <t>Graduate Program in Global Environmental Studies/ International Graduate Course</t>
  </si>
  <si>
    <t>2603A</t>
  </si>
  <si>
    <t>Graduate school of Global Studies</t>
  </si>
  <si>
    <t>Graduate Program in Global Studies</t>
  </si>
  <si>
    <t>2604A</t>
  </si>
  <si>
    <t>Graduate School in Human Sciences</t>
  </si>
  <si>
    <t>Graduate Program in Education</t>
  </si>
  <si>
    <t>3501A</t>
  </si>
  <si>
    <t>University of Niigata Prefecture</t>
  </si>
  <si>
    <t>Graduate School of International Studies and Regional Development</t>
  </si>
  <si>
    <t>3401A</t>
  </si>
  <si>
    <t>Niigata University</t>
  </si>
  <si>
    <t>Physics Course, Dept of Fundamental Sciences</t>
  </si>
  <si>
    <t>3401B</t>
  </si>
  <si>
    <t>Chemistry Course, Dept of Fundamental Sciences</t>
  </si>
  <si>
    <t>3401C</t>
  </si>
  <si>
    <t>Materials Science and Technology Course, Dept of Advanced Materials Science and Technology</t>
  </si>
  <si>
    <t>3401D</t>
  </si>
  <si>
    <t>Applied Chemistry and Chemical Engineering Course, Dept of Advanced Materials Science and Technology</t>
  </si>
  <si>
    <t>3401E</t>
  </si>
  <si>
    <t>Advanced Mechanical Science and Engineering Course, Dept of Advanced Materials Science and Technology</t>
  </si>
  <si>
    <t>3401F</t>
  </si>
  <si>
    <t>Social Systems Engineering Course, Dept of Advanced Materials Science and Technology</t>
  </si>
  <si>
    <t>3401G</t>
  </si>
  <si>
    <t>Information Engineering Course, Dept of Electrical and Information Engineering</t>
  </si>
  <si>
    <t>3401H</t>
  </si>
  <si>
    <t>Electrical and Electronic Engineering Course, Dept of Electrical and Information Engineering</t>
  </si>
  <si>
    <t>3401I</t>
  </si>
  <si>
    <t>Human Sciences and Assistive Technology Course,
Dept of Electrical and Information Engineering</t>
  </si>
  <si>
    <t>3401J</t>
  </si>
  <si>
    <t>Life Sciences Course, Dept of Life and Food Sciences</t>
  </si>
  <si>
    <t>3401K</t>
  </si>
  <si>
    <t>Applied Life and Food Sciences Course, Dept of Life and Food Sciences</t>
  </si>
  <si>
    <t>3401L</t>
  </si>
  <si>
    <t>3401M</t>
  </si>
  <si>
    <t>3401N</t>
  </si>
  <si>
    <t>3401O</t>
  </si>
  <si>
    <t>3401P</t>
  </si>
  <si>
    <t>3401Q</t>
  </si>
  <si>
    <t>3401R</t>
  </si>
  <si>
    <t>3401S</t>
  </si>
  <si>
    <t>3401T</t>
  </si>
  <si>
    <t>3401U</t>
  </si>
  <si>
    <t>3401V</t>
  </si>
  <si>
    <t>3401W</t>
  </si>
  <si>
    <t>3401X</t>
  </si>
  <si>
    <t>3401Y</t>
  </si>
  <si>
    <t>Agriculture and Bioresources Course,
Dept of Life and Food Sciences</t>
  </si>
  <si>
    <t>3401Z</t>
  </si>
  <si>
    <t>3402A</t>
  </si>
  <si>
    <t>3402B</t>
  </si>
  <si>
    <t>3402C</t>
  </si>
  <si>
    <t>3402D</t>
  </si>
  <si>
    <t>3402E</t>
  </si>
  <si>
    <t>3402F</t>
  </si>
  <si>
    <t>3402G</t>
  </si>
  <si>
    <t>3402H</t>
  </si>
  <si>
    <t>3402I</t>
  </si>
  <si>
    <t>Sakeology Course, Dept of Life and Food Sciences</t>
  </si>
  <si>
    <t>3402J</t>
  </si>
  <si>
    <t>Natural Environmental Science Course,
Dept of Environmental Science and Technology</t>
  </si>
  <si>
    <t>3402K</t>
  </si>
  <si>
    <t>Environmental Science for Agriculture and Forestry Course,
Dept of Environmental Science and Technology</t>
  </si>
  <si>
    <t>3402L</t>
  </si>
  <si>
    <t>3402M</t>
  </si>
  <si>
    <t>3402N</t>
  </si>
  <si>
    <t>3402O</t>
  </si>
  <si>
    <t>3402P</t>
  </si>
  <si>
    <t>3402Q</t>
  </si>
  <si>
    <t>3402R</t>
  </si>
  <si>
    <t>3402S</t>
  </si>
  <si>
    <t>3402T</t>
  </si>
  <si>
    <t>3402U</t>
  </si>
  <si>
    <t>Architecture and Civil Engineering Course, Dept of Environmental Science and Technology</t>
  </si>
  <si>
    <t>3402V</t>
  </si>
  <si>
    <t>Earth Science Course,
Dept of Environmental Science and Technology</t>
  </si>
  <si>
    <t>3402W</t>
  </si>
  <si>
    <t>Natural Disaster and Environmental Science Course, Dept of Environmental Science and Technology</t>
  </si>
  <si>
    <t>3402X</t>
  </si>
  <si>
    <t>Field Research in the Enviromental Sciences Course, Dept of Environmental Science and Technology</t>
  </si>
  <si>
    <t>3402Y</t>
  </si>
  <si>
    <t>3402Z</t>
  </si>
  <si>
    <t>3403A</t>
  </si>
  <si>
    <t>3403B</t>
  </si>
  <si>
    <t>3405A</t>
  </si>
  <si>
    <t>Graduate School of Modern Society and Culture</t>
  </si>
  <si>
    <t>Master's Program of Society of Law and Politics/
the Course of International Society</t>
  </si>
  <si>
    <t>5201A</t>
  </si>
  <si>
    <t>Kobe Institute of Computing, Graduate School of Information Technology</t>
  </si>
  <si>
    <t>Department of Information Systems</t>
  </si>
  <si>
    <t>4902A</t>
  </si>
  <si>
    <t>Kobe University</t>
  </si>
  <si>
    <t>Graduate school of International
Cooperation Studies</t>
  </si>
  <si>
    <t>3201A</t>
  </si>
  <si>
    <t xml:space="preserve">National Graduate Institute for Policy Studies </t>
  </si>
  <si>
    <t>Graduate School of Policy Studies</t>
  </si>
  <si>
    <t>One-year Master’s Program of Public Policy (MP1)
https://www.grips.ac.jp/en/education/inter_programs/policy/</t>
  </si>
  <si>
    <t>3201B</t>
  </si>
  <si>
    <t>Two-year Master’s Program of Public Policy (MP2)
https://www.grips.ac.jp/en/education/inter_programs/policy2/</t>
  </si>
  <si>
    <t>3201F</t>
  </si>
  <si>
    <t>Policy Analysis Program
https://www.grips.ac.jp/en/education/phd_programs/analysis/</t>
  </si>
  <si>
    <t>8501A</t>
  </si>
  <si>
    <t xml:space="preserve">St. Luke's International University </t>
  </si>
  <si>
    <t>Graduate School of Public Health</t>
  </si>
  <si>
    <t>Public Health</t>
  </si>
  <si>
    <t>8502A</t>
  </si>
  <si>
    <t>Graduate school of Nursing Science</t>
  </si>
  <si>
    <t>Master Course</t>
  </si>
  <si>
    <t>7901A</t>
  </si>
  <si>
    <t>Ishikawa Prefectural University</t>
  </si>
  <si>
    <t>Graduate school of Bioresources and Environmental Science</t>
  </si>
  <si>
    <t xml:space="preserve">Division of Environmental Science </t>
  </si>
  <si>
    <t>7901B</t>
  </si>
  <si>
    <t>Graduate school of Bioresource and Environmental Science</t>
  </si>
  <si>
    <t>Division of Environmental Science</t>
  </si>
  <si>
    <t>7901C</t>
  </si>
  <si>
    <t>Division of Food Science</t>
  </si>
  <si>
    <t>7901D</t>
  </si>
  <si>
    <t>Division of Bioproduction Science</t>
  </si>
  <si>
    <t>7801A</t>
  </si>
  <si>
    <t>Chiba University</t>
  </si>
  <si>
    <t>Graduate School of Horticulture</t>
  </si>
  <si>
    <t>http://www.h.chiba-u.jp/english/</t>
  </si>
  <si>
    <t>2301A</t>
  </si>
  <si>
    <t>WASEDA University</t>
  </si>
  <si>
    <t>Economics Course
Global Political Economy Course</t>
  </si>
  <si>
    <t>2304A</t>
  </si>
  <si>
    <t>Graduate school of Social Sciences</t>
  </si>
  <si>
    <t>Major in Global Society
Major in Policy Science</t>
  </si>
  <si>
    <t>2305A</t>
  </si>
  <si>
    <t>Graduate School of Information, Production and Systems</t>
  </si>
  <si>
    <t>Major in Information, Production and Systems Engineering</t>
  </si>
  <si>
    <t>2306A</t>
  </si>
  <si>
    <t>Graduate School of Asia-Pacific Studies</t>
  </si>
  <si>
    <t>2307A</t>
  </si>
  <si>
    <t>Graduate School of Political Science</t>
  </si>
  <si>
    <t>Political Science Major / Political Science Course</t>
  </si>
  <si>
    <t>0201A</t>
  </si>
  <si>
    <t>Obihiro University of Agriculture and Veterinary Medicine</t>
  </si>
  <si>
    <t>Graduate School of Animal and Veterinary Sciences and Agriculture</t>
  </si>
  <si>
    <t>Animal Science and Agriculture</t>
  </si>
  <si>
    <t>該当しない
N/A</t>
    <rPh sb="0" eb="2">
      <t>ガイトウ</t>
    </rPh>
    <phoneticPr fontId="3"/>
  </si>
  <si>
    <t>入学審査時に決定
Determined at the time of admission screening</t>
    <rPh sb="0" eb="2">
      <t>ニュウガク</t>
    </rPh>
    <rPh sb="2" eb="4">
      <t>シンサ</t>
    </rPh>
    <phoneticPr fontId="47"/>
  </si>
  <si>
    <t>必須
Yes</t>
    <rPh sb="0" eb="2">
      <t>ヒッス</t>
    </rPh>
    <phoneticPr fontId="47"/>
  </si>
  <si>
    <t>0201B</t>
  </si>
  <si>
    <t>Veterinary Science</t>
  </si>
  <si>
    <t>8201A</t>
  </si>
  <si>
    <t>Osaka University</t>
  </si>
  <si>
    <t>Department of Materials Engineering Science
https://www.es.osaka-u.ac.jp/en/faculty-research/academic-staff/index.html</t>
  </si>
  <si>
    <t>8201B</t>
  </si>
  <si>
    <t>Department of Mechanical Science and Bioengineering
https://www.es.osaka-u.ac.jp/en/faculty-research/academic-staff/index.html</t>
  </si>
  <si>
    <t>8201C</t>
  </si>
  <si>
    <t>Department of Systems Innovation
https://www.es.osaka-u.ac.jp/en/faculty-research/academic-staff/index.html</t>
  </si>
  <si>
    <t>3601A</t>
  </si>
  <si>
    <t>Nagaoka University of Technology</t>
  </si>
  <si>
    <t>6102A</t>
  </si>
  <si>
    <t>Tottori University</t>
  </si>
  <si>
    <t>Graduate school of  Sustainability Science</t>
  </si>
  <si>
    <t>Department of Engineering</t>
  </si>
  <si>
    <t>6106A</t>
  </si>
  <si>
    <t>Graduate School of Sustainability Science（Department of Dryland Science)</t>
  </si>
  <si>
    <t>Special Program in English</t>
  </si>
  <si>
    <t>8601A</t>
  </si>
  <si>
    <t>Teikyo University</t>
  </si>
  <si>
    <t>Division of Integrated Science and Engineering</t>
  </si>
  <si>
    <t>6001A</t>
  </si>
  <si>
    <t>Shimane University</t>
  </si>
  <si>
    <t>Major in Science of Environmental Systems</t>
  </si>
  <si>
    <t>6001B</t>
  </si>
  <si>
    <t>Major in Agricultural and Life Sciences</t>
  </si>
  <si>
    <t>8801A</t>
  </si>
  <si>
    <t>University of East Asia</t>
  </si>
  <si>
    <t>Graduate school of University of East Asia</t>
  </si>
  <si>
    <t>Life Science and Medical Engineering</t>
  </si>
  <si>
    <t>入学審査時に決定
Determined at the time of admission screening</t>
    <rPh sb="0" eb="2">
      <t>ニュウガク</t>
    </rPh>
    <rPh sb="2" eb="4">
      <t>シンサ</t>
    </rPh>
    <phoneticPr fontId="46"/>
  </si>
  <si>
    <t>必須ではない
No</t>
    <rPh sb="0" eb="2">
      <t>ヒッス</t>
    </rPh>
    <phoneticPr fontId="46"/>
  </si>
  <si>
    <t>8801B</t>
  </si>
  <si>
    <t>Advanced Studies in Arts and design</t>
  </si>
  <si>
    <t>1302A</t>
  </si>
  <si>
    <t>Tokai University</t>
  </si>
  <si>
    <t>Course of Electrical and Electronic Engineering</t>
  </si>
  <si>
    <t>1302B</t>
  </si>
  <si>
    <t>Course of Applied Science (Department of Applied Biochemistry, Department of Materials Science)</t>
  </si>
  <si>
    <t>1302C</t>
  </si>
  <si>
    <t>Architecture and Civil Engineering</t>
  </si>
  <si>
    <t>1302D</t>
  </si>
  <si>
    <t>Course of Mechanical Engineering</t>
  </si>
  <si>
    <t>2001A</t>
  </si>
  <si>
    <t>Tokyo Medical and Dental University</t>
  </si>
  <si>
    <t>https://www.tmd.ac.jp/cmn/mphgh/</t>
  </si>
  <si>
    <t>2201A</t>
  </si>
  <si>
    <t>Tokyo University of Marine Science and Technology</t>
  </si>
  <si>
    <t>Graduate school of Marine Science and Technology</t>
  </si>
  <si>
    <t>1901C</t>
  </si>
  <si>
    <t>Tokyo Institute of Technology</t>
  </si>
  <si>
    <t>School of Engineering</t>
  </si>
  <si>
    <t>Department of Information and Communications Engineering</t>
  </si>
  <si>
    <t xml:space="preserve">該当しない
N/A
</t>
    <rPh sb="0" eb="2">
      <t>ガイトウ</t>
    </rPh>
    <phoneticPr fontId="4"/>
  </si>
  <si>
    <t>1904A</t>
  </si>
  <si>
    <t>School of Society and Environment</t>
  </si>
  <si>
    <t>Department of Architecture and buiding Engineering</t>
  </si>
  <si>
    <t>1904B</t>
  </si>
  <si>
    <t>School of Environment and Society</t>
  </si>
  <si>
    <t>Department of Civil and Environmental Engineering</t>
  </si>
  <si>
    <t>1904C</t>
  </si>
  <si>
    <t>Department of Transdisciplinary Science and Engineering</t>
  </si>
  <si>
    <t>9701A</t>
  </si>
  <si>
    <t>Tokyo International University</t>
  </si>
  <si>
    <t>Economics Major</t>
  </si>
  <si>
    <t>9703A</t>
  </si>
  <si>
    <t>International Relations Major (English Track Program)</t>
  </si>
  <si>
    <t>1601A</t>
  </si>
  <si>
    <t>The University of Tokyo</t>
  </si>
  <si>
    <t>Graduatate School of Public Policy</t>
  </si>
  <si>
    <t xml:space="preserve">Master of Public Policy, International Program (MPP/IP) </t>
  </si>
  <si>
    <t>-</t>
  </si>
  <si>
    <t>1602A</t>
  </si>
  <si>
    <t xml:space="preserve"> International Graduate Program in the Field of Civil Engineering and Infrastructure Studies</t>
  </si>
  <si>
    <t>1602B</t>
  </si>
  <si>
    <t>Global 30 Special English Program
(International Bioengineering English Course)</t>
  </si>
  <si>
    <t>1603A</t>
  </si>
  <si>
    <t>Graduate School of Frontier Sciences</t>
  </si>
  <si>
    <t>Department of Environment Systems</t>
  </si>
  <si>
    <t>研究生の受入のみ_x000D_
Research student</t>
  </si>
  <si>
    <t>必須_x000D_
Yes</t>
  </si>
  <si>
    <t>1604A</t>
  </si>
  <si>
    <t>Graduate School of Agricultural and Life Sciences</t>
  </si>
  <si>
    <t>International Program in Agricultural Development Studies (IPADS)</t>
  </si>
  <si>
    <t>該当しない
N/A</t>
    <rPh sb="0" eb="2">
      <t>ガイトウ</t>
    </rPh>
    <phoneticPr fontId="1"/>
  </si>
  <si>
    <t>必須ではない
No</t>
    <rPh sb="0" eb="2">
      <t>ヒッス</t>
    </rPh>
    <phoneticPr fontId="48"/>
  </si>
  <si>
    <t>1604C</t>
  </si>
  <si>
    <t>Department of Global Agricultural Sciences</t>
  </si>
  <si>
    <t>研究生のみ Research Student only</t>
  </si>
  <si>
    <t>必須
Yes</t>
    <rPh sb="0" eb="2">
      <t>ヒッス</t>
    </rPh>
    <phoneticPr fontId="48"/>
  </si>
  <si>
    <t>1604D</t>
  </si>
  <si>
    <t>1604F</t>
  </si>
  <si>
    <t>1604G</t>
  </si>
  <si>
    <t>Department of Agricultural and Resource Economics</t>
  </si>
  <si>
    <t>2501A</t>
  </si>
  <si>
    <t>Tokyo University of Agriculture</t>
  </si>
  <si>
    <t>2502A</t>
  </si>
  <si>
    <t>Graduate School of Applied Bioscience</t>
  </si>
  <si>
    <t>2503A</t>
  </si>
  <si>
    <t>Graduate School of Life Sciences</t>
  </si>
  <si>
    <t>2504A</t>
  </si>
  <si>
    <t>Graduate School of Agro-Environmental Science</t>
  </si>
  <si>
    <t>2505A</t>
  </si>
  <si>
    <t>Graduate School of International Food and Agricultural Studies</t>
  </si>
  <si>
    <t>2506A</t>
  </si>
  <si>
    <t>Graduate School of Bioindustry</t>
  </si>
  <si>
    <t>1801A</t>
  </si>
  <si>
    <t>Tokyo University of Agriculture and Technology</t>
  </si>
  <si>
    <t>Department of Agriculture
International Innovative Agricultural Science Cource
International Innovative Agricultural Science Program
(Special Program)</t>
  </si>
  <si>
    <t>0301A</t>
  </si>
  <si>
    <t>Tohoku University</t>
  </si>
  <si>
    <t>Graduate school of Science</t>
  </si>
  <si>
    <t>Department of Geophysics</t>
  </si>
  <si>
    <t>0301B</t>
  </si>
  <si>
    <t>Department of EARTH SCIENCE</t>
  </si>
  <si>
    <t xml:space="preserve">該当する/yes
</t>
    <rPh sb="0" eb="2">
      <t>ガイトウ</t>
    </rPh>
    <phoneticPr fontId="4"/>
  </si>
  <si>
    <t>0303A</t>
  </si>
  <si>
    <t>Dept. of Civil and Environmental Engineering</t>
  </si>
  <si>
    <t>0305A</t>
  </si>
  <si>
    <t>Graduate School of International Cultural Studies</t>
  </si>
  <si>
    <t>Global Governance and Sustainable Development(G2SD)</t>
  </si>
  <si>
    <t>2801A</t>
  </si>
  <si>
    <t>Toyo University</t>
  </si>
  <si>
    <t>Graduate school of Global and Reginal Studies</t>
  </si>
  <si>
    <t>Course of Global Innovation Studies</t>
  </si>
  <si>
    <t>2801B</t>
  </si>
  <si>
    <t>Course of Regional Development Studies</t>
  </si>
  <si>
    <t>5501A</t>
  </si>
  <si>
    <t>Doshisha University</t>
  </si>
  <si>
    <t>Graduate School of Business</t>
  </si>
  <si>
    <t>Global Business and Management Studies</t>
  </si>
  <si>
    <t>5502A</t>
  </si>
  <si>
    <t>Graduate School of Global Studies</t>
  </si>
  <si>
    <t>・American Studies Cluster
・Contemporary Asian Studies Cluster
・Global Society Studies Cluster</t>
  </si>
  <si>
    <t>9101A</t>
  </si>
  <si>
    <t>Nara Institute of Science and Technology</t>
  </si>
  <si>
    <t>4701A</t>
  </si>
  <si>
    <t>Toyohashi University of Technology</t>
  </si>
  <si>
    <t>Department of Mechanical Engineering</t>
  </si>
  <si>
    <t>4701B</t>
  </si>
  <si>
    <t xml:space="preserve">Department of Electrical and Electronic Information Engineering </t>
  </si>
  <si>
    <t>4701C</t>
  </si>
  <si>
    <t>Department of Computer Science and Engineering</t>
  </si>
  <si>
    <t>4701D</t>
  </si>
  <si>
    <t>Department of Applied Chemistry and Life Science</t>
  </si>
  <si>
    <t>4701E</t>
  </si>
  <si>
    <t>Department of Architecture and Civil Engineering</t>
  </si>
  <si>
    <t>0102A</t>
  </si>
  <si>
    <t>Hokkaido University</t>
  </si>
  <si>
    <t>Graduate School of Environmental Science</t>
  </si>
  <si>
    <t>Division of Environmental Science Development</t>
  </si>
  <si>
    <t>0104A</t>
  </si>
  <si>
    <t>English Engineering Education program(e3)
【Division of Applied Physics】</t>
  </si>
  <si>
    <t>0104B</t>
  </si>
  <si>
    <t>English Engineering Education program(e3)
【Division of Materials Science and Engineering】</t>
  </si>
  <si>
    <t>0104C</t>
  </si>
  <si>
    <t>English Engineering Education program(e3)
【Division of Mechanical and Space Engineering】</t>
  </si>
  <si>
    <t>0104D</t>
  </si>
  <si>
    <t>English Engineering Education program(e3)
【Division of Human Mechanical Systems and Design】</t>
  </si>
  <si>
    <t>0104E</t>
  </si>
  <si>
    <t>English Engineering Education program(e3)
【Division of Energy and Environmental Systems】</t>
  </si>
  <si>
    <t>0104F</t>
  </si>
  <si>
    <t>English Engineering Education program(e3)
【Division of Quantum Science and Engineering】</t>
  </si>
  <si>
    <t>0104G</t>
  </si>
  <si>
    <t>English Engineering Education program(e3)
【Division of Field Engineering for the Environment】</t>
  </si>
  <si>
    <t>0104H</t>
  </si>
  <si>
    <t>English Engineering Education program(e3)
【Division of Engineering and Policy for Sustainable Environment】</t>
  </si>
  <si>
    <t>0104I</t>
  </si>
  <si>
    <t>English Engineering Education program(e3)
【Division of Architectural and Structural Design】</t>
  </si>
  <si>
    <t>0104J</t>
  </si>
  <si>
    <t>English Engineering Education program(e3)
【Division of Human Environmental Systems 】</t>
  </si>
  <si>
    <t>0104K</t>
  </si>
  <si>
    <t>English Engineering Education program(e3)
【Division of Environmental Engineering】</t>
  </si>
  <si>
    <t>0104L</t>
  </si>
  <si>
    <t>English Engineering Education program(e3)
【Division of Sustainable Resources Engineering】</t>
  </si>
  <si>
    <t>0104M</t>
  </si>
  <si>
    <t>English Engineering Education program(e3)
【Cooperative Program for Resources Engineering】</t>
  </si>
  <si>
    <t>0103A</t>
  </si>
  <si>
    <t>Graduate school of Economics and Business</t>
  </si>
  <si>
    <t>Devision of Modern Economics and Business Administration
Master's Program
Doctoral Course
Specialized Course
-Economic Policy Course
-Business Management Course</t>
  </si>
  <si>
    <t>0109A</t>
  </si>
  <si>
    <t>Graduate school of Life Science</t>
  </si>
  <si>
    <t>Transdisplinary  Life Science Course ,Biosystems Science Course, Division of Soft Matter</t>
  </si>
  <si>
    <t>0109B</t>
  </si>
  <si>
    <t>Biosystems Science Course</t>
  </si>
  <si>
    <t>0110A</t>
  </si>
  <si>
    <t>0101A</t>
  </si>
  <si>
    <t>Graduate School of Global Food Resources [Special entrance exam only for international students]</t>
  </si>
  <si>
    <t>7401A</t>
  </si>
  <si>
    <t>The University of Kitakyushu</t>
  </si>
  <si>
    <t>Graduate school of Environmental Engineering</t>
  </si>
  <si>
    <t>Graduate Programs in Environmental Systems, Environmental and Ecological systems</t>
  </si>
  <si>
    <t>7401B</t>
  </si>
  <si>
    <t>9201A</t>
  </si>
  <si>
    <t>Kitami Institute of Technology</t>
  </si>
  <si>
    <t>Cold Regions,  Environmental and Energy Engineering</t>
  </si>
  <si>
    <t>9201B</t>
  </si>
  <si>
    <t>Master's Course in Computer Sciences, Doctoral Course in Manufacturing Engineering</t>
  </si>
  <si>
    <t>8101A</t>
  </si>
  <si>
    <t>Kitasato University</t>
  </si>
  <si>
    <t>Graduate School of Medical Sciences</t>
  </si>
  <si>
    <t>4201C</t>
  </si>
  <si>
    <t>Nagoya Institute of Technology</t>
  </si>
  <si>
    <t>Graduate school of　Engineering</t>
  </si>
  <si>
    <t>4201D</t>
  </si>
  <si>
    <t>4201E</t>
  </si>
  <si>
    <t>3001A</t>
  </si>
  <si>
    <t>Meiji University</t>
  </si>
  <si>
    <t>Graduate school of Governance Studies</t>
  </si>
  <si>
    <t>6601A</t>
  </si>
  <si>
    <t>Naruto University of Education</t>
  </si>
  <si>
    <t>Graduate School of Educaiton</t>
  </si>
  <si>
    <t>Global Education</t>
  </si>
  <si>
    <t>6601B</t>
  </si>
  <si>
    <t>6601C</t>
  </si>
  <si>
    <t>9301A</t>
  </si>
  <si>
    <t>Rakuno Gakuen University</t>
  </si>
  <si>
    <t>Graduate School of Veterinary Medicine</t>
  </si>
  <si>
    <t>Master's Course Veterinary Science</t>
  </si>
  <si>
    <t>9301B</t>
  </si>
  <si>
    <t>9302A</t>
  </si>
  <si>
    <t>Graduate School of Dairy Science</t>
  </si>
  <si>
    <t>Master's Course Food and Nutrition Science</t>
  </si>
  <si>
    <t>2901A</t>
  </si>
  <si>
    <t xml:space="preserve">RIKKYO </t>
  </si>
  <si>
    <t xml:space="preserve">Graduate School of Business </t>
  </si>
  <si>
    <t>MIB（Master in International Business ）</t>
  </si>
  <si>
    <t>2901B</t>
  </si>
  <si>
    <t>Master of Public Management and Administration　Course</t>
  </si>
  <si>
    <t>2902A</t>
  </si>
  <si>
    <t>Graduate School of Social Design Studies</t>
  </si>
  <si>
    <t>Master of Social Development and Administration Course</t>
  </si>
  <si>
    <t>7501A</t>
  </si>
  <si>
    <t>Ritsumeikan Asia Pacific University</t>
  </si>
  <si>
    <t>Graduate school of Management</t>
  </si>
  <si>
    <t xml:space="preserve">Major of Management / Specialization in Japanese Management </t>
  </si>
  <si>
    <t>N/A</t>
  </si>
  <si>
    <t>7501B</t>
  </si>
  <si>
    <t>Major of Management / Specialization in Accounting and Finance</t>
  </si>
  <si>
    <t>7501C</t>
  </si>
  <si>
    <t>Major of Management / Specialization in Marketing and Management</t>
  </si>
  <si>
    <t>7501D</t>
  </si>
  <si>
    <t>Major of Management / Specialization in Entrepreneurship,Innovation and Operations Management</t>
  </si>
  <si>
    <t>7502A</t>
  </si>
  <si>
    <t>Graduate school of Asia Pacific Studies</t>
  </si>
  <si>
    <t>International Relations</t>
  </si>
  <si>
    <t>7502B</t>
  </si>
  <si>
    <t>Society and Culture</t>
  </si>
  <si>
    <t>7502C</t>
  </si>
  <si>
    <t>International Public Administration</t>
  </si>
  <si>
    <t>7502D</t>
  </si>
  <si>
    <t>Development Economics</t>
  </si>
  <si>
    <t>7502E</t>
  </si>
  <si>
    <t>Sustainability Science</t>
  </si>
  <si>
    <t>7502F</t>
  </si>
  <si>
    <t>Tourism and Hospitarity</t>
  </si>
  <si>
    <t>5101A</t>
  </si>
  <si>
    <t>Ritsumeikan University</t>
  </si>
  <si>
    <t>Not accepted</t>
  </si>
  <si>
    <t>5102A</t>
  </si>
  <si>
    <t>Graduate School of Information Science and Engineering</t>
  </si>
  <si>
    <t>Information Science and Engineering</t>
  </si>
  <si>
    <t>5103A</t>
  </si>
  <si>
    <t>5104A</t>
  </si>
  <si>
    <t>Graduate School of Policy Science</t>
  </si>
  <si>
    <t>7601A</t>
  </si>
  <si>
    <t>University of the Ryukyus</t>
  </si>
  <si>
    <t>Graduate School of Health Sciences</t>
  </si>
  <si>
    <t>Okinawa Global Health Sciences Course</t>
  </si>
  <si>
    <t>7602A</t>
  </si>
  <si>
    <t>Graduate School of Engineering and Science</t>
  </si>
  <si>
    <t>[Master's Degree]
Engineering Course
[Doctoral Degree]
Material, Structural and Energy Engineering
Interdisciplinary Intelligent Systems Engineering</t>
  </si>
  <si>
    <t>7602B</t>
  </si>
  <si>
    <t>Chemistry,Biology and Marine Science</t>
  </si>
  <si>
    <t>7602C</t>
  </si>
  <si>
    <t>5601A</t>
  </si>
  <si>
    <t>Ryukoku University</t>
  </si>
  <si>
    <t>Graduate school of  economics</t>
  </si>
  <si>
    <t>Department of Economics</t>
  </si>
  <si>
    <t>該当しない
N/A</t>
    <phoneticPr fontId="1"/>
  </si>
  <si>
    <t>6901A</t>
  </si>
  <si>
    <t>Nagasaki University</t>
  </si>
  <si>
    <t>School of Tropical Medicine and Global Health</t>
  </si>
  <si>
    <t>Tropical Medicine Course</t>
  </si>
  <si>
    <t>6901B</t>
  </si>
  <si>
    <t>Health Innovation Course</t>
  </si>
  <si>
    <t>6902A</t>
  </si>
  <si>
    <t>Graduate School of Biomedical Sciences</t>
  </si>
  <si>
    <t>Division of Disater and Radiation Medical Sciences Joint Degree</t>
  </si>
  <si>
    <t>6903A</t>
  </si>
  <si>
    <t>Water and Environmental Science Program</t>
  </si>
  <si>
    <t>－</t>
  </si>
  <si>
    <t>6905A</t>
  </si>
  <si>
    <t>Graduate School of Global Humanities and Social Sciences</t>
  </si>
  <si>
    <t>Department of Global Humanities and Social Sciences</t>
  </si>
  <si>
    <t>4801A</t>
  </si>
  <si>
    <t>Kyoto University</t>
  </si>
  <si>
    <t>East Asia Sustainable Economic Development Studies</t>
  </si>
  <si>
    <t>4802A</t>
  </si>
  <si>
    <t>Department of Civil and Earth  Resources Engineering</t>
  </si>
  <si>
    <t>4802B</t>
  </si>
  <si>
    <t>Department of Urban Management</t>
  </si>
  <si>
    <t>4802D</t>
  </si>
  <si>
    <t>Department of Micro Engineering</t>
  </si>
  <si>
    <t>4803A</t>
  </si>
  <si>
    <t>Special Corse in Agricultural Sciences</t>
  </si>
  <si>
    <t>4804A</t>
  </si>
  <si>
    <t>Graduate School of Asian and African Area Studies</t>
  </si>
  <si>
    <t>Division of African Area Studies</t>
  </si>
  <si>
    <t>4805A</t>
  </si>
  <si>
    <t>Graduate School of Informatics</t>
  </si>
  <si>
    <t>Department of Social Informatics</t>
  </si>
  <si>
    <t>4806A</t>
  </si>
  <si>
    <t>Graduate school of Global Environmental Studies</t>
  </si>
  <si>
    <t>Environmental Management/ Global Environmental Studies</t>
  </si>
  <si>
    <t>3301A</t>
  </si>
  <si>
    <t>Saitama University</t>
  </si>
  <si>
    <t>International Graduate Program on Civil and Environmental Engineering</t>
  </si>
  <si>
    <t>3301C</t>
  </si>
  <si>
    <t>Graduate school of science and Engineering</t>
  </si>
  <si>
    <t>Interdisciplinary Education Program for Applied Science and Technology in Global Environment</t>
  </si>
  <si>
    <t>2401A</t>
  </si>
  <si>
    <t>Shibaura Institute of Technology</t>
  </si>
  <si>
    <t>2401B</t>
  </si>
  <si>
    <t>4101A</t>
  </si>
  <si>
    <t>Nagoya University</t>
  </si>
  <si>
    <t>Graduate school of International Development</t>
  </si>
  <si>
    <t>4102A</t>
  </si>
  <si>
    <t>Graduate School of Engineering (Graduate School of Environmental Studies)</t>
  </si>
  <si>
    <t>Department of Civil and Environmental Engineering (Group of Sustainable Development)</t>
  </si>
  <si>
    <t>4104A</t>
  </si>
  <si>
    <t>Graduate School of Environmental Studies</t>
  </si>
  <si>
    <t>Environmental Law and Politics, Department of Social and Human Environment</t>
  </si>
  <si>
    <t>4105A</t>
  </si>
  <si>
    <t>Graduate School of Bioagricultural Sciences</t>
  </si>
  <si>
    <t>4105B</t>
  </si>
  <si>
    <t>6709A</t>
  </si>
  <si>
    <t>Kyushu University</t>
  </si>
  <si>
    <t>Graduate School of Integrated Sciences for Global Society</t>
  </si>
  <si>
    <t>Comprehensive Science of Biological Environment Course</t>
  </si>
  <si>
    <t>6708A</t>
  </si>
  <si>
    <t>Graduate School of Law</t>
  </si>
  <si>
    <t>International Programs in Law</t>
  </si>
  <si>
    <t>6708B</t>
  </si>
  <si>
    <t>Graduate school of Law</t>
  </si>
  <si>
    <t>CSPA (Comparative Studies of Politics and Administration in Asia)
http://law.kyushu-u.ac.jp/cspa/</t>
  </si>
  <si>
    <t>6706A</t>
  </si>
  <si>
    <t>Graduate school of Economics</t>
  </si>
  <si>
    <t xml:space="preserve">International Program in Public Economics </t>
  </si>
  <si>
    <t>6706B</t>
  </si>
  <si>
    <t xml:space="preserve">International Program in Financial and Business Economics </t>
  </si>
  <si>
    <t>6706C</t>
  </si>
  <si>
    <t>International Program in Management and Accounting</t>
  </si>
  <si>
    <t>6707A</t>
  </si>
  <si>
    <t xml:space="preserve">Graduate school of Engineering </t>
  </si>
  <si>
    <t>6707B</t>
  </si>
  <si>
    <t>Department of Hydrogen Energy Systems</t>
  </si>
  <si>
    <t>6704A</t>
  </si>
  <si>
    <t>Graduate School of Bioresource and Bioenvironmental Sciences</t>
  </si>
  <si>
    <t>International Graduate Program</t>
  </si>
  <si>
    <t>8401A</t>
  </si>
  <si>
    <t>Shinshu University</t>
  </si>
  <si>
    <t>Department of Agriculture/International Graduate Program for Agricultural and Biological Science</t>
  </si>
  <si>
    <t>8401B</t>
    <phoneticPr fontId="1"/>
  </si>
  <si>
    <t>8401C</t>
  </si>
  <si>
    <t>8401D</t>
  </si>
  <si>
    <t>8401E</t>
  </si>
  <si>
    <t>8401F</t>
  </si>
  <si>
    <t>8401G</t>
  </si>
  <si>
    <t>8401H</t>
  </si>
  <si>
    <t>8401I</t>
  </si>
  <si>
    <t>6301L</t>
  </si>
  <si>
    <t>Kagawa University</t>
  </si>
  <si>
    <t>Master's course■Division of Nursing Science</t>
  </si>
  <si>
    <t>6301M</t>
  </si>
  <si>
    <t>6301N</t>
  </si>
  <si>
    <t>6301O</t>
  </si>
  <si>
    <t>6304A</t>
  </si>
  <si>
    <t>Division of Applied Biological and Rare Sugar
Sciences/Special
Course for
Internatinal
Students from
Asia,Africa and
the Pacific Rim</t>
  </si>
  <si>
    <t>6303A</t>
  </si>
  <si>
    <t>Graduate School of Science for Creative Emergence</t>
  </si>
  <si>
    <t>Division of Science for Creative Emergence</t>
  </si>
  <si>
    <t>6303B</t>
  </si>
  <si>
    <t>6303C</t>
  </si>
  <si>
    <t>0401A</t>
  </si>
  <si>
    <t>Akita University</t>
  </si>
  <si>
    <t>Graduate school of International Resource Sciences</t>
  </si>
  <si>
    <t>0402A</t>
  </si>
  <si>
    <t>Graduate school of Engineering Science</t>
  </si>
  <si>
    <t>Cooperative Major in Sustainable Engineering</t>
  </si>
  <si>
    <t>0402B</t>
  </si>
  <si>
    <t>Mathematical Science Course</t>
  </si>
  <si>
    <t>7202A</t>
  </si>
  <si>
    <t>University of Miyazaki</t>
  </si>
  <si>
    <t>7203A</t>
  </si>
  <si>
    <t>International course of agriculture</t>
  </si>
  <si>
    <t>未定
TBD</t>
    <rPh sb="0" eb="2">
      <t>ミテイ</t>
    </rPh>
    <phoneticPr fontId="3"/>
  </si>
  <si>
    <t>7203B</t>
  </si>
  <si>
    <t>0702B</t>
  </si>
  <si>
    <t>University of Tsukuba</t>
  </si>
  <si>
    <t>Graduate school of Business Sciences, Humanities and Social Sciences
Degree Programs in
Humanities and Social Sciences</t>
  </si>
  <si>
    <t>Master's and Doctoral Programs in International Public Policy</t>
  </si>
  <si>
    <t>0702C</t>
  </si>
  <si>
    <t>Graduate School of Business Sciences, Humanities and Social Sciences
Degree Programs in
Humanities and Social Sciences</t>
  </si>
  <si>
    <t xml:space="preserve">Program in Economic and Public Policy (PEPP)/
Master’s and Doctoral Program in International Public Policy </t>
  </si>
  <si>
    <t>0705A</t>
  </si>
  <si>
    <t>Graduate school of Science and Technology
Degree Programs in Systems and Information Engineering</t>
  </si>
  <si>
    <t>Mastre's / Doctoral Program in Risk and Resilience Engineering</t>
  </si>
  <si>
    <t>0705B</t>
  </si>
  <si>
    <t>Graduate school of Science and Technology
Degree programs in Systems
and Information Engineering</t>
  </si>
  <si>
    <t>Mastre's / Doctoral Program in  Engineering Mechanics and Energy</t>
  </si>
  <si>
    <t>0706A</t>
  </si>
  <si>
    <t>Graduate School of Science and Technology
Degree Programs in Life and Earth Sciences</t>
  </si>
  <si>
    <t>Master’s Program in Environmental Sciences
Doctoral Program in
Environmental Studies
Sustainability Science, Technology, and Policy (SUSTEP) Program</t>
  </si>
  <si>
    <t>0706B</t>
  </si>
  <si>
    <t>Graduate School of Science and Technology
Degree Programs in Life and Earth Sciences</t>
  </si>
  <si>
    <t>Mater’s Program in Agro-Bioresources Science and Technology</t>
  </si>
  <si>
    <t>0701A</t>
  </si>
  <si>
    <t>Graduate school of Comprehensive Human Sciences
Degree Programs in
Comprehensive Human Sciences</t>
  </si>
  <si>
    <t>Master's Program in Education</t>
  </si>
  <si>
    <t>0701B</t>
  </si>
  <si>
    <t>Master's Program in Sport and Olympic Studies</t>
  </si>
  <si>
    <t>0701C</t>
  </si>
  <si>
    <t>Graduate school of Comprehensive Human Sciences
Degree Programs in Comprehensive Human Sciences</t>
  </si>
  <si>
    <t>Master's and Doctoral Programs in Informatics</t>
  </si>
  <si>
    <t>0705C</t>
  </si>
  <si>
    <t>Graduate School of Science and Technology
Degree Programs in Systems and Information Engineering</t>
  </si>
  <si>
    <t>Master’s/Doctoral Program in
Life Science
Innovation
(Bioinformatics)</t>
  </si>
  <si>
    <t>0706E</t>
  </si>
  <si>
    <t>Master’s /Doctoral Program in
Life Science
Innovation (Food Innovation)</t>
  </si>
  <si>
    <t>0706F</t>
  </si>
  <si>
    <t>Master’s/Doctoral Program in
Life Science
Innovation
(Environmental Management)</t>
  </si>
  <si>
    <t>0706G</t>
  </si>
  <si>
    <t>Master’s/Doctoral Program in
Life Science
Innovation
(Biomolecular Engineering)</t>
  </si>
  <si>
    <t>0701D</t>
  </si>
  <si>
    <t>Graduate School of Cmprehensive Human Sciences
Degree Programs in Comprehensive Human Sciences</t>
  </si>
  <si>
    <t>Master’s/Doctoral Program in
Life Science
Innovation (Disease Mechanism)</t>
  </si>
  <si>
    <t>0701E</t>
  </si>
  <si>
    <t>Master’s/Doctoral Program in
Life Science
Innovation (Drug Discovery)</t>
  </si>
  <si>
    <t>1202A</t>
  </si>
  <si>
    <t>Yokohama City University</t>
  </si>
  <si>
    <t>Graduate School of Nanobioscience</t>
  </si>
  <si>
    <t>Department of Materials System Science</t>
  </si>
  <si>
    <t>1202B</t>
  </si>
  <si>
    <t>Department of Life and Environmental System Science</t>
  </si>
  <si>
    <t>1203A</t>
  </si>
  <si>
    <t>Department of International Management</t>
  </si>
  <si>
    <t>1205A</t>
  </si>
  <si>
    <t>Graduate School of Urban Social and Cultural Studies</t>
  </si>
  <si>
    <t>Department of Urban Social and Cultural Studies</t>
  </si>
  <si>
    <t>7002A</t>
  </si>
  <si>
    <t>Kumamoto University</t>
  </si>
  <si>
    <t>Master course Medical science major</t>
  </si>
  <si>
    <t>7002B</t>
  </si>
  <si>
    <t>7001A</t>
  </si>
  <si>
    <t>Department of Science/
Chemistry</t>
  </si>
  <si>
    <t>N/A (Regular Student Only)</t>
  </si>
  <si>
    <t>7001C</t>
  </si>
  <si>
    <t>Kumamoto University</t>
    <phoneticPr fontId="1"/>
  </si>
  <si>
    <t>Department of Civil and Environmental Engineering and Architecture/
Civil and Environmental Engineering</t>
  </si>
  <si>
    <t>7001D</t>
  </si>
  <si>
    <t>Department of Civil and Environmental Engineering and Architecture/
Urban and Regional Planning and Design</t>
  </si>
  <si>
    <t>7001E</t>
  </si>
  <si>
    <t>Department of Civil and Environmental Engineering and Architecture/
Architecture and Building Engineering</t>
  </si>
  <si>
    <t>7001F</t>
  </si>
  <si>
    <t>Department of Mechanical and Mathematical Engineering/
Mechanical Engineering</t>
  </si>
  <si>
    <t>7001G</t>
  </si>
  <si>
    <t>Department of Mechanical and Mathematical Engineering/
Mechanical Systems</t>
  </si>
  <si>
    <t>7001H</t>
  </si>
  <si>
    <t>Department of Computer Science and Electrical Engineering/
Electrical Engineering</t>
  </si>
  <si>
    <t>7001I</t>
  </si>
  <si>
    <t>Department of Computer Science and Electrical Engineering/
Electronic Engineering</t>
  </si>
  <si>
    <t>7001J</t>
  </si>
  <si>
    <t>Department of Computer Science and Electrical Engineering/
Computer Science</t>
  </si>
  <si>
    <t>7001K</t>
  </si>
  <si>
    <t>Department of Materials Science and Applied Chemistry/
Chemistry and Bioscience</t>
  </si>
  <si>
    <t>7001L</t>
  </si>
  <si>
    <t>Department of Materials Science and Applied Chemistry/
Chemistry and Materials</t>
  </si>
  <si>
    <t>7001M</t>
  </si>
  <si>
    <t>Department of Materials Science and Applied Chemistry/
Materials Science and Engineering</t>
  </si>
  <si>
    <t>Course of Regional Development Studies</t>
    <phoneticPr fontId="1"/>
  </si>
  <si>
    <t>Ph.D</t>
  </si>
  <si>
    <t>Necessity to choose supervisor PHD</t>
    <phoneticPr fontId="1"/>
  </si>
  <si>
    <t>Applicable for matching</t>
    <phoneticPr fontId="1"/>
  </si>
  <si>
    <t>Applicable for matching(統一）</t>
  </si>
  <si>
    <t>6202A</t>
  </si>
  <si>
    <t>The United Graduate School of Agricultural Sciences
(Doctor Program)</t>
  </si>
  <si>
    <t>1001J</t>
    <phoneticPr fontId="1"/>
  </si>
  <si>
    <t>Division of Advanced Trans-disciplinary Science/Optics Bio Design Program</t>
  </si>
  <si>
    <t>1001K</t>
  </si>
  <si>
    <t>Division of Advanced Trans-disciplinary Science/Advanced Engineering System Design Program</t>
  </si>
  <si>
    <t>1001L</t>
  </si>
  <si>
    <t>Division of Advanced Trans-disciplinary Science/Global and Regional Development Design Program</t>
  </si>
  <si>
    <t>5801A</t>
  </si>
  <si>
    <t>Graduate School of Humanitiesand Social Sciences(Doctor's Course)</t>
  </si>
  <si>
    <t>Socio-Cultural Sciences</t>
  </si>
  <si>
    <t>5801B</t>
  </si>
  <si>
    <t>5802A</t>
  </si>
  <si>
    <t>Division of Industrial Innovation Sciences</t>
  </si>
  <si>
    <t>未定
TBD</t>
    <phoneticPr fontId="1"/>
  </si>
  <si>
    <t>5402A</t>
  </si>
  <si>
    <t>Kansai University</t>
  </si>
  <si>
    <t>Graduate school of Societal Safety Sciences</t>
  </si>
  <si>
    <t>Ph.D. of Disaster Management Program</t>
  </si>
  <si>
    <t>0601A</t>
  </si>
  <si>
    <t xml:space="preserve">Iwate University </t>
  </si>
  <si>
    <t>United Graduate School of Agricultural Sciences</t>
  </si>
  <si>
    <t>0601B</t>
  </si>
  <si>
    <t>0601C</t>
  </si>
  <si>
    <t>0601D</t>
  </si>
  <si>
    <t>0601E</t>
  </si>
  <si>
    <t>0601F</t>
  </si>
  <si>
    <t>0601G</t>
  </si>
  <si>
    <t>0601H</t>
  </si>
  <si>
    <t>0601I</t>
  </si>
  <si>
    <t>0601K</t>
  </si>
  <si>
    <t>0601L</t>
  </si>
  <si>
    <t>4402A</t>
  </si>
  <si>
    <t>4403A</t>
  </si>
  <si>
    <t>United Graduate School of Agricultural Science</t>
  </si>
  <si>
    <t>3801A</t>
  </si>
  <si>
    <t>Graduate school of Natural Science &amp; Technology</t>
  </si>
  <si>
    <t>Division of Environmental Design</t>
  </si>
  <si>
    <t>3801G</t>
  </si>
  <si>
    <t>3802B</t>
  </si>
  <si>
    <t>Graduate School  of Medical Sciences</t>
  </si>
  <si>
    <t>Division of Medicine (Doctoral Course)</t>
  </si>
  <si>
    <t>3803A</t>
  </si>
  <si>
    <t>5705A</t>
  </si>
  <si>
    <t>5704D</t>
  </si>
  <si>
    <t>Division of Educational Sciences, Educational Design for Teacher Educators Program</t>
  </si>
  <si>
    <t>5702A</t>
  </si>
  <si>
    <t>Division of Humanities and Social Sciences/
Law and Politics Program</t>
  </si>
  <si>
    <t>5702B</t>
  </si>
  <si>
    <t>Division of Humanities and Social Sciences/
Economics Program</t>
  </si>
  <si>
    <t>6501K</t>
  </si>
  <si>
    <t>Clinical Science Course (Doctoral Course)</t>
  </si>
  <si>
    <t>6501L</t>
  </si>
  <si>
    <t>Life Science Course (Doctroal Course)</t>
  </si>
  <si>
    <t>6501M</t>
  </si>
  <si>
    <t>Kuroshio Science Program</t>
  </si>
  <si>
    <t>3701F</t>
  </si>
  <si>
    <t>Economics Cluster</t>
  </si>
  <si>
    <t>3701G</t>
  </si>
  <si>
    <t>Internatioal Relations Cluster</t>
  </si>
  <si>
    <t>3701H</t>
  </si>
  <si>
    <t>Public Management Cluster</t>
  </si>
  <si>
    <t>7105A</t>
  </si>
  <si>
    <t>7101A</t>
  </si>
  <si>
    <t>0501C</t>
  </si>
  <si>
    <t>5902A</t>
  </si>
  <si>
    <t>Graduate School of East Asian Studies</t>
  </si>
  <si>
    <t>1501C</t>
  </si>
  <si>
    <t>Department of Engineering・
Energy Materials Science Course</t>
  </si>
  <si>
    <t>1501E</t>
  </si>
  <si>
    <t>1502B</t>
  </si>
  <si>
    <t>Department of Engineering, Environmental and Social System Science Course, River Basin Environmental Science Major</t>
  </si>
  <si>
    <t>1502C</t>
  </si>
  <si>
    <t>Department of Engineering,Environmental and Social System Science Course</t>
  </si>
  <si>
    <t>7302B</t>
  </si>
  <si>
    <t xml:space="preserve">The United Graduate School of Agricultural Sciences </t>
  </si>
  <si>
    <t>Science of Bioresource Production/Tropical Bioresource and Plant Resource Production</t>
  </si>
  <si>
    <t>7302D</t>
  </si>
  <si>
    <t>Biological Science and Technology/Bioscience and Biotechnology</t>
  </si>
  <si>
    <t>7302E</t>
  </si>
  <si>
    <t>Resource and Environmental Science of Agriculture, Forestry and Fisheries/Environmental Science and Conservation Biology</t>
  </si>
  <si>
    <t>7302G</t>
  </si>
  <si>
    <t>Resource and Environmental Science of Agriculture, Forestry and Fisheries/Fisheries Science on Resources and Environments</t>
  </si>
  <si>
    <t>8001B</t>
  </si>
  <si>
    <t>Doctoral (PhD) Program in Medicine</t>
  </si>
  <si>
    <t>Yes</t>
  </si>
  <si>
    <t>3404A</t>
  </si>
  <si>
    <t>Molecular and Cellular Medicine</t>
  </si>
  <si>
    <t>3404B</t>
  </si>
  <si>
    <t>3404C</t>
  </si>
  <si>
    <t>3404D</t>
  </si>
  <si>
    <t>Biological Functions and Medical Control</t>
  </si>
  <si>
    <t>3404E</t>
  </si>
  <si>
    <t>3404F</t>
  </si>
  <si>
    <t>3404G</t>
  </si>
  <si>
    <t>3404H</t>
  </si>
  <si>
    <t>3404I</t>
  </si>
  <si>
    <t>3404J</t>
  </si>
  <si>
    <t>3404K</t>
  </si>
  <si>
    <t>Community Disease Control</t>
  </si>
  <si>
    <t>3404L</t>
  </si>
  <si>
    <t>3201E</t>
  </si>
  <si>
    <t>GRIPS Global Governance Program (G-cube)
https://www.grips.ac.jp/en/education/phd_programs/g-cube/
https://www.grips.ac.jp/g-cube/en/</t>
  </si>
  <si>
    <t>3201G</t>
  </si>
  <si>
    <t>Science, Technology and Innovation Policy Program
https://www.grips.ac.jp/en/education/phd_programs/innovation/
https://gist.grips.ac.jp/en/</t>
  </si>
  <si>
    <t>8502B</t>
  </si>
  <si>
    <t>Doctor Course</t>
  </si>
  <si>
    <t>2302A</t>
  </si>
  <si>
    <t>Graduate School of Commerce</t>
  </si>
  <si>
    <t>Commerce</t>
  </si>
  <si>
    <t>8202A</t>
  </si>
  <si>
    <t>Graduate School of Science</t>
  </si>
  <si>
    <t>Department of Chemistry　　Department of Macromolecular Science　　　　　</t>
  </si>
  <si>
    <t>博士課程での受入は希望しない
PhD candidates are not accepted</t>
    <rPh sb="0" eb="2">
      <t>ハカセ</t>
    </rPh>
    <rPh sb="2" eb="4">
      <t>カテイ</t>
    </rPh>
    <rPh sb="6" eb="8">
      <t>ウケイレ</t>
    </rPh>
    <rPh sb="9" eb="11">
      <t>キボウ</t>
    </rPh>
    <phoneticPr fontId="1"/>
  </si>
  <si>
    <t>6104A</t>
  </si>
  <si>
    <t>6103A</t>
  </si>
  <si>
    <t>http://rendai.muses.tottori-u.ac.jp/english/index.html</t>
  </si>
  <si>
    <t>6103B</t>
  </si>
  <si>
    <t>6103C</t>
  </si>
  <si>
    <t>6101A</t>
  </si>
  <si>
    <t>Joint Graduate School of Veterinary Sciences</t>
  </si>
  <si>
    <t>Joint Major of Veterinary Sciences</t>
  </si>
  <si>
    <t>9001A</t>
  </si>
  <si>
    <t>The University of Electro-Communications</t>
  </si>
  <si>
    <t>Graduate School of Informatics and Engineering</t>
  </si>
  <si>
    <t>Joint Doctoral Program for Sustainability Research</t>
  </si>
  <si>
    <t>1301A</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</si>
  <si>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</si>
  <si>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2101A</t>
  </si>
  <si>
    <t>Tokyo University of Foreign Studies</t>
  </si>
  <si>
    <t>1904D</t>
  </si>
  <si>
    <t>Department of Social and Human Sciences</t>
  </si>
  <si>
    <t>1802A</t>
  </si>
  <si>
    <t>Department of Biological Production Science</t>
  </si>
  <si>
    <t>未定
TBD</t>
    <rPh sb="0" eb="2">
      <t>ミテイ</t>
    </rPh>
    <phoneticPr fontId="1"/>
  </si>
  <si>
    <t>Department of Applied Life Science</t>
  </si>
  <si>
    <t>1802C</t>
  </si>
  <si>
    <t>Department of Symbiotic Science of Environment and Natural Resources</t>
  </si>
  <si>
    <t>1802D</t>
  </si>
  <si>
    <t>Department of Agricultural and Environmental Engineering</t>
  </si>
  <si>
    <t>1802E</t>
  </si>
  <si>
    <t>Department of Science on Agricultural Economy and Symbiotic Society</t>
  </si>
  <si>
    <t>1803G</t>
  </si>
  <si>
    <t>1804A</t>
  </si>
  <si>
    <t xml:space="preserve">Graduate School of Bio-Applications and Systems Engineering </t>
  </si>
  <si>
    <t>Department of Bio-Functions and Systems Science</t>
  </si>
  <si>
    <t>1802B</t>
  </si>
  <si>
    <t>Department of Food and Energy Systems Science</t>
  </si>
  <si>
    <t>該当する
Application period ends by the end of January 2023</t>
    <phoneticPr fontId="1"/>
  </si>
  <si>
    <t>0304A</t>
  </si>
  <si>
    <t>Grauate School of Agricultural Science</t>
  </si>
  <si>
    <t>Divison of Agricultural Bioscience, Department of Agricultural Economics</t>
  </si>
  <si>
    <t>0304B</t>
  </si>
  <si>
    <t>0304C</t>
  </si>
  <si>
    <t>6401A</t>
  </si>
  <si>
    <t>Tokushima University</t>
  </si>
  <si>
    <t>Graduate School of Health Sciences Doctoral Course</t>
  </si>
  <si>
    <t>9301C</t>
  </si>
  <si>
    <t>Doctoral Course of Veterinary Medicine</t>
  </si>
  <si>
    <t>9301D</t>
  </si>
  <si>
    <t>9301E</t>
  </si>
  <si>
    <t>9301I</t>
  </si>
  <si>
    <t>6906A</t>
  </si>
  <si>
    <t>Interfaculty Initiative in Planetary Health</t>
  </si>
  <si>
    <t>Doctor of Public Health Program</t>
  </si>
  <si>
    <t>4802C</t>
  </si>
  <si>
    <t>Department of Environmental Engineering</t>
  </si>
  <si>
    <t>4805B</t>
  </si>
  <si>
    <t>3301B</t>
  </si>
  <si>
    <t>Graduate School of Science &amp; Engineering</t>
  </si>
  <si>
    <t>Energy System-Information Technology Innovation International Professional Program</t>
  </si>
  <si>
    <t>6702A</t>
  </si>
  <si>
    <t>Graduate school of Design</t>
  </si>
  <si>
    <t>Department of Design, Environmental Design Course</t>
  </si>
  <si>
    <t>―</t>
  </si>
  <si>
    <t>博士課程での受入は希望しない
PhD candidates are not accepted</t>
  </si>
  <si>
    <t>6702B</t>
  </si>
  <si>
    <t>6701A</t>
  </si>
  <si>
    <t>Graduate School of  Information Science and Electrical Engineering</t>
  </si>
  <si>
    <t>Department of Information Science and Technology/ International Doctoral Program</t>
  </si>
  <si>
    <t>6701B</t>
  </si>
  <si>
    <t>Graduate School of Information Science and Electrical Engineering</t>
  </si>
  <si>
    <t>Department of Electrical and Electronic Engineering/ International Doctoral Program</t>
  </si>
  <si>
    <t>6704B</t>
  </si>
  <si>
    <t>6705A</t>
  </si>
  <si>
    <t>Interdisciplinary Graduate School of Engineering Sciences</t>
  </si>
  <si>
    <t xml:space="preserve">Intellectual Exchange and Innovation (IEI) Program </t>
  </si>
  <si>
    <t>8402A</t>
  </si>
  <si>
    <t>Graduate School of Medicine, Science and Technology</t>
  </si>
  <si>
    <t>Department of Biomedical Engineering/Biotechnology Division</t>
  </si>
  <si>
    <t>8402B</t>
  </si>
  <si>
    <t>Department of Science and Technology/Biological and Agricultural Sciences Division</t>
  </si>
  <si>
    <t>8402C</t>
  </si>
  <si>
    <t>8402D</t>
  </si>
  <si>
    <t>8402E</t>
  </si>
  <si>
    <t>8402F</t>
  </si>
  <si>
    <t>Department of Science and Technology/Mountain and Environmental Sciences Division</t>
  </si>
  <si>
    <t>8402G</t>
  </si>
  <si>
    <t>Department of Science and Technology</t>
  </si>
  <si>
    <t>8402H</t>
  </si>
  <si>
    <t>Department of Biomedical Engineering 3-year course</t>
  </si>
  <si>
    <t>6301A</t>
  </si>
  <si>
    <t>Doctoral course■Division of Medicine</t>
  </si>
  <si>
    <t>6301B</t>
  </si>
  <si>
    <t>6301C</t>
  </si>
  <si>
    <t>6301D</t>
  </si>
  <si>
    <t>6301E</t>
  </si>
  <si>
    <t>6301F</t>
  </si>
  <si>
    <t>6301G</t>
  </si>
  <si>
    <t>6301H</t>
  </si>
  <si>
    <t>6301I</t>
  </si>
  <si>
    <t>6301J</t>
  </si>
  <si>
    <t>6301K</t>
  </si>
  <si>
    <t>6302A</t>
  </si>
  <si>
    <t>Division of Safety Systems Construction Engineering</t>
  </si>
  <si>
    <t>6302B</t>
  </si>
  <si>
    <t>Division of Reliability-based Information Systems Engineering</t>
  </si>
  <si>
    <t>6302C</t>
  </si>
  <si>
    <t>Division of Intelligent Mechanical Systems Engineering</t>
  </si>
  <si>
    <t>6302D</t>
  </si>
  <si>
    <t>Division of Advanced Materials Science</t>
  </si>
  <si>
    <t>7204A</t>
  </si>
  <si>
    <t>Interdisciplinary Graduate School of Agriculture and Engineering</t>
  </si>
  <si>
    <t>Department of Environment and Resource Sciences
Course of Environmentally Harmonized Technology and Science</t>
  </si>
  <si>
    <t>0703A</t>
  </si>
  <si>
    <t>Graduate School of Business Sciences, Humanities and Social Sciences</t>
  </si>
  <si>
    <t xml:space="preserve">Program in Economic and Public Policy (PEPP)/
in Doctoral Program in International Public Policy </t>
  </si>
  <si>
    <t>0704A</t>
  </si>
  <si>
    <t>Doctoral Degree Program in International Bioindustrial Sciences</t>
  </si>
  <si>
    <t>0706D</t>
  </si>
  <si>
    <t>Graduate school of Science and Technology　　　　　Degree Programs in Life and Earth Sciences</t>
  </si>
  <si>
    <t>Doctoral Program in
Agricultural Sciences</t>
  </si>
  <si>
    <t>1201A</t>
  </si>
  <si>
    <t>Graduate School of Medical Life Science</t>
  </si>
  <si>
    <t>Department of Medical Life Science</t>
  </si>
  <si>
    <t>1204A</t>
  </si>
  <si>
    <t>Graduate School of Data Science</t>
  </si>
  <si>
    <t>Department of Data Science</t>
  </si>
  <si>
    <t>9401A</t>
  </si>
  <si>
    <t>Osaka Metropolitan University</t>
  </si>
  <si>
    <t>Department of Mathematics</t>
  </si>
  <si>
    <t>未定TBD</t>
    <rPh sb="0" eb="2">
      <t>ミテイ</t>
    </rPh>
    <phoneticPr fontId="1"/>
  </si>
  <si>
    <t>9401B</t>
  </si>
  <si>
    <t>Department of Physics</t>
  </si>
  <si>
    <t>9401C</t>
  </si>
  <si>
    <t>Department of Chemistry</t>
  </si>
  <si>
    <t>9401D</t>
  </si>
  <si>
    <t>Department of Biology</t>
  </si>
  <si>
    <t>9401E</t>
  </si>
  <si>
    <t>Department of Geosciences</t>
  </si>
  <si>
    <t>9401F</t>
  </si>
  <si>
    <t>Department of Biological
Chemistry</t>
  </si>
  <si>
    <t>9402A</t>
  </si>
  <si>
    <t>Aerospace and Marine-System Engineering</t>
  </si>
  <si>
    <t>9402B</t>
  </si>
  <si>
    <t>Osaka Metropolitan University</t>
    <phoneticPr fontId="1"/>
  </si>
  <si>
    <t>9402C</t>
  </si>
  <si>
    <t>Electrical and Erectronic Engineering</t>
  </si>
  <si>
    <t>9402D</t>
  </si>
  <si>
    <t>Physics and Electronics</t>
  </si>
  <si>
    <t>9402E</t>
  </si>
  <si>
    <t>Science and Engineering for Material,Chemistry and Biology</t>
  </si>
  <si>
    <t>9402F</t>
  </si>
  <si>
    <t>Urban Engineering</t>
  </si>
  <si>
    <t>9402G</t>
  </si>
  <si>
    <t>Quantum and Radiation Engineering</t>
  </si>
  <si>
    <t>7001N</t>
  </si>
  <si>
    <t>7001P</t>
  </si>
  <si>
    <t>Department of Advanced Industrial Science/
Environmental Conservation Engineering</t>
  </si>
  <si>
    <t>7001Q</t>
  </si>
  <si>
    <t>Department of Advanced Industrial Science/
Environmental Management and Planning</t>
  </si>
  <si>
    <t>7001R</t>
  </si>
  <si>
    <t>Department of Advanced Industrial Science/
Architecture and Environment Planning</t>
  </si>
  <si>
    <t>7001S</t>
  </si>
  <si>
    <t>Department of Advanced Industrial Science/
Building Materials and Structures</t>
  </si>
  <si>
    <t>7001T</t>
  </si>
  <si>
    <t>Department of Advanced Industrial Science/
Advanced Mechanical Systems</t>
  </si>
  <si>
    <t>7001U</t>
  </si>
  <si>
    <t>Department of Advanced Industrial Science/
Intelligent Mechanical Systems</t>
  </si>
  <si>
    <t>7001V</t>
  </si>
  <si>
    <t>Department of Advanced Industrial Science/
Computer Science and Communication Engineering</t>
  </si>
  <si>
    <t>7001W</t>
  </si>
  <si>
    <t>Department of Advanced Industrial Science/
Frontier Technology for Energy and Devices</t>
  </si>
  <si>
    <t>7001X</t>
  </si>
  <si>
    <t>Department of Advanced Industrial Science/
Human and Environmental Informatics</t>
  </si>
  <si>
    <t>7001Y</t>
  </si>
  <si>
    <t>Department of Advanced Industrial Science/
Applied Chemistry and Biochemistry</t>
  </si>
  <si>
    <t>7001Z</t>
  </si>
  <si>
    <t>Department of Advanced Industrial Science/
Materials Science and Engineering</t>
  </si>
  <si>
    <t>Graduate School Code for KCCP 2023</t>
    <phoneticPr fontId="1"/>
  </si>
  <si>
    <t>Graduate School Code</t>
    <phoneticPr fontId="1"/>
  </si>
  <si>
    <t>Name of University</t>
    <phoneticPr fontId="1"/>
  </si>
  <si>
    <t>Name of Graduate School</t>
    <phoneticPr fontId="1"/>
  </si>
  <si>
    <t>Name of Course/Major</t>
    <phoneticPr fontId="1"/>
  </si>
  <si>
    <t>Name of laboratories</t>
    <phoneticPr fontId="1"/>
  </si>
  <si>
    <t>Name of professor</t>
    <phoneticPr fontId="1"/>
  </si>
  <si>
    <r>
      <rPr>
        <sz val="10"/>
        <rFont val="ＭＳ Ｐゴシック"/>
        <family val="3"/>
        <charset val="128"/>
      </rPr>
      <t>大学名</t>
    </r>
    <rPh sb="0" eb="2">
      <t>ダイガク</t>
    </rPh>
    <rPh sb="2" eb="3">
      <t>メイ</t>
    </rPh>
    <phoneticPr fontId="1"/>
  </si>
  <si>
    <r>
      <rPr>
        <sz val="10"/>
        <rFont val="ＭＳ Ｐゴシック"/>
        <family val="3"/>
        <charset val="128"/>
      </rPr>
      <t>研究科名</t>
    </r>
    <r>
      <rPr>
        <sz val="10"/>
        <rFont val="Arial"/>
        <family val="2"/>
      </rPr>
      <t/>
    </r>
    <rPh sb="0" eb="3">
      <t>ケンキュウカ</t>
    </rPh>
    <rPh sb="3" eb="4">
      <t>メイ</t>
    </rPh>
    <phoneticPr fontId="1"/>
  </si>
  <si>
    <r>
      <rPr>
        <sz val="10"/>
        <rFont val="ＭＳ Ｐゴシック"/>
        <family val="3"/>
        <charset val="128"/>
      </rPr>
      <t>専攻</t>
    </r>
    <r>
      <rPr>
        <sz val="10"/>
        <rFont val="Arial"/>
        <family val="2"/>
      </rPr>
      <t>/</t>
    </r>
    <r>
      <rPr>
        <sz val="10"/>
        <rFont val="ＭＳ Ｐゴシック"/>
        <family val="3"/>
        <charset val="128"/>
      </rPr>
      <t>コース名</t>
    </r>
    <rPh sb="0" eb="2">
      <t>センコウ</t>
    </rPh>
    <rPh sb="6" eb="7">
      <t>メイ</t>
    </rPh>
    <phoneticPr fontId="1"/>
  </si>
  <si>
    <r>
      <rPr>
        <sz val="10"/>
        <rFont val="ＭＳ Ｐゴシック"/>
        <family val="3"/>
        <charset val="128"/>
      </rPr>
      <t>研究室名</t>
    </r>
    <r>
      <rPr>
        <sz val="10"/>
        <rFont val="Arial"/>
        <family val="2"/>
      </rPr>
      <t/>
    </r>
    <rPh sb="0" eb="3">
      <t>ケンキュウシツ</t>
    </rPh>
    <rPh sb="3" eb="4">
      <t>メイ</t>
    </rPh>
    <phoneticPr fontId="1"/>
  </si>
  <si>
    <r>
      <rPr>
        <sz val="10"/>
        <rFont val="ＭＳ Ｐゴシック"/>
        <family val="3"/>
        <charset val="128"/>
      </rPr>
      <t>指導教員氏名</t>
    </r>
    <phoneticPr fontId="1"/>
  </si>
  <si>
    <t>受入身分</t>
    <rPh sb="0" eb="2">
      <t>ウケイレ</t>
    </rPh>
    <rPh sb="2" eb="4">
      <t>ミブン</t>
    </rPh>
    <phoneticPr fontId="1"/>
  </si>
  <si>
    <t>正規生　　　　　　出願期間</t>
    <rPh sb="0" eb="3">
      <t>セイキセイ</t>
    </rPh>
    <rPh sb="9" eb="11">
      <t>シュツガン</t>
    </rPh>
    <rPh sb="11" eb="13">
      <t>キカン</t>
    </rPh>
    <phoneticPr fontId="1"/>
  </si>
  <si>
    <r>
      <t>正規生：出願期間が</t>
    </r>
    <r>
      <rPr>
        <sz val="11"/>
        <rFont val="Arial"/>
        <family val="2"/>
      </rPr>
      <t>2023</t>
    </r>
    <r>
      <rPr>
        <sz val="11"/>
        <rFont val="ＭＳ Ｐゴシック"/>
        <family val="3"/>
        <charset val="128"/>
      </rPr>
      <t>年</t>
    </r>
    <r>
      <rPr>
        <sz val="11"/>
        <rFont val="Arial"/>
        <family val="2"/>
      </rPr>
      <t>1</t>
    </r>
    <r>
      <rPr>
        <sz val="11"/>
        <rFont val="ＭＳ Ｐゴシック"/>
        <family val="3"/>
        <charset val="128"/>
      </rPr>
      <t>月末日までに終了有無</t>
    </r>
    <rPh sb="0" eb="3">
      <t>セイキセイ</t>
    </rPh>
    <rPh sb="23" eb="25">
      <t>ウム</t>
    </rPh>
    <phoneticPr fontId="1"/>
  </si>
  <si>
    <t>正規生：前年度の出願期間</t>
    <rPh sb="0" eb="3">
      <t>セイキセイ</t>
    </rPh>
    <rPh sb="4" eb="7">
      <t>ゼンネンド</t>
    </rPh>
    <rPh sb="8" eb="10">
      <t>シュツガン</t>
    </rPh>
    <rPh sb="10" eb="12">
      <t>キカン</t>
    </rPh>
    <phoneticPr fontId="1"/>
  </si>
  <si>
    <t>研究生　　　　　　　出願期間</t>
    <rPh sb="0" eb="3">
      <t>ケンキュウセイ</t>
    </rPh>
    <rPh sb="10" eb="12">
      <t>シュツガン</t>
    </rPh>
    <rPh sb="12" eb="14">
      <t>キカン</t>
    </rPh>
    <phoneticPr fontId="1"/>
  </si>
  <si>
    <r>
      <t>研究生：出願期間が</t>
    </r>
    <r>
      <rPr>
        <sz val="11"/>
        <rFont val="Arial"/>
        <family val="2"/>
      </rPr>
      <t>2023</t>
    </r>
    <r>
      <rPr>
        <sz val="11"/>
        <rFont val="ＭＳ Ｐゴシック"/>
        <family val="3"/>
        <charset val="128"/>
      </rPr>
      <t>年</t>
    </r>
    <r>
      <rPr>
        <sz val="11"/>
        <rFont val="Arial"/>
        <family val="2"/>
      </rPr>
      <t>1</t>
    </r>
    <r>
      <rPr>
        <sz val="11"/>
        <rFont val="ＭＳ Ｐゴシック"/>
        <family val="3"/>
        <charset val="128"/>
      </rPr>
      <t>月末日までに終了有無</t>
    </r>
    <rPh sb="0" eb="3">
      <t>ケンキュウセイ</t>
    </rPh>
    <rPh sb="23" eb="25">
      <t>ウム</t>
    </rPh>
    <phoneticPr fontId="1"/>
  </si>
  <si>
    <t>研究生：前年度の出願期間</t>
    <rPh sb="0" eb="3">
      <t>ケンキュウセイ</t>
    </rPh>
    <rPh sb="4" eb="7">
      <t>ゼンネンド</t>
    </rPh>
    <rPh sb="8" eb="10">
      <t>シュツガン</t>
    </rPh>
    <rPh sb="10" eb="12">
      <t>キカン</t>
    </rPh>
    <phoneticPr fontId="1"/>
  </si>
  <si>
    <t xml:space="preserve">Biophysical Chemistry Lab. </t>
  </si>
  <si>
    <t>Miwa SUGIURA</t>
  </si>
  <si>
    <t>愛媛大学</t>
  </si>
  <si>
    <t>理工学研究科</t>
  </si>
  <si>
    <t>理工学専攻／自然科学基盤プログラム（化学分野）</t>
  </si>
  <si>
    <t>生物化学研究室</t>
  </si>
  <si>
    <t>杉浦美羽</t>
  </si>
  <si>
    <t>End of April 2022</t>
  </si>
  <si>
    <t>Around May 2022</t>
  </si>
  <si>
    <t xml:space="preserve">Environmental Chemistry Lab. </t>
  </si>
  <si>
    <t>Tatsuya KUNISUE</t>
  </si>
  <si>
    <t>環境化学研究室</t>
  </si>
  <si>
    <t>国末達也</t>
  </si>
  <si>
    <t>6201C</t>
    <phoneticPr fontId="1"/>
  </si>
  <si>
    <t>Analytical Chemistry Lab.</t>
  </si>
  <si>
    <t>Tamotsu ZAKO</t>
  </si>
  <si>
    <t>分析化学研究室</t>
  </si>
  <si>
    <t>座古保</t>
  </si>
  <si>
    <t>6201D</t>
    <phoneticPr fontId="1"/>
  </si>
  <si>
    <t>理工学専攻／数理情報プログラム</t>
  </si>
  <si>
    <t>6201E</t>
  </si>
  <si>
    <t>理工学専攻／自然科学基盤プログラム</t>
  </si>
  <si>
    <t>Paleoenvironmental Lab.</t>
  </si>
  <si>
    <t>Rie S, HORI</t>
  </si>
  <si>
    <t>古環境学研究室</t>
  </si>
  <si>
    <t>堀　利栄</t>
  </si>
  <si>
    <t>生産環境工学専攻/環境建設工学コース</t>
  </si>
  <si>
    <t>未定
To be determined</t>
  </si>
  <si>
    <t>From 19 July to 26 July,2022</t>
  </si>
  <si>
    <t>around May,2022</t>
  </si>
  <si>
    <t>6202A</t>
    <phoneticPr fontId="1"/>
  </si>
  <si>
    <t>連合農学研究科
（博士課程）</t>
  </si>
  <si>
    <t>(From 1 October 2021)</t>
  </si>
  <si>
    <t>Listed in the application guide and can be searched at the matching website</t>
  </si>
  <si>
    <t>農学研究科</t>
  </si>
  <si>
    <t>アジア・アフリカ・環太平洋特別コース</t>
  </si>
  <si>
    <t>募集要項にリストあり　また、マッチングサイトにて検索可能</t>
  </si>
  <si>
    <t>1st peirod:
From July, 2022 to October, 2022
(Tentative)
2nd period:
From February, 2023 to April, 2023</t>
  </si>
  <si>
    <t>一橋大学</t>
  </si>
  <si>
    <t>国際・公共政策大学院</t>
  </si>
  <si>
    <t>グローバル・ガバナンス・プログラム（外交政策サブプログラム）</t>
    <rPh sb="20" eb="22">
      <t>セイサク</t>
    </rPh>
    <phoneticPr fontId="64"/>
  </si>
  <si>
    <t xml:space="preserve">未定
To be determined </t>
    <rPh sb="0" eb="2">
      <t>ミテイ</t>
    </rPh>
    <phoneticPr fontId="64"/>
  </si>
  <si>
    <t>該当しない
N/A</t>
    <rPh sb="0" eb="2">
      <t>ガイトウ</t>
    </rPh>
    <phoneticPr fontId="64"/>
  </si>
  <si>
    <t>From 14 March to 25 March,2022</t>
  </si>
  <si>
    <t>1701B</t>
  </si>
  <si>
    <t>School of Internarional and Public Policy</t>
  </si>
  <si>
    <t>Asian Public Policy Program</t>
  </si>
  <si>
    <t>アジア公共政策プログラム</t>
  </si>
  <si>
    <t>From 1 September 2021 to 12 May 2022</t>
  </si>
  <si>
    <t>1702A</t>
  </si>
  <si>
    <t>経済学研究科</t>
    <rPh sb="0" eb="3">
      <t>ケイザイガク</t>
    </rPh>
    <rPh sb="3" eb="6">
      <t>ケンキュウカ</t>
    </rPh>
    <phoneticPr fontId="64"/>
  </si>
  <si>
    <t>From 1 April to 28 April,2022</t>
  </si>
  <si>
    <t>茨城大学</t>
  </si>
  <si>
    <t>アジア展開農学コース</t>
  </si>
  <si>
    <t>未定
TBD</t>
    <rPh sb="0" eb="2">
      <t>ミテイ</t>
    </rPh>
    <phoneticPr fontId="64"/>
  </si>
  <si>
    <t>around June, 2023</t>
  </si>
  <si>
    <t>From 21 February to 19 March,2023</t>
  </si>
  <si>
    <t>宇都宮大学</t>
    <rPh sb="0" eb="3">
      <t>ウツノミヤ</t>
    </rPh>
    <rPh sb="3" eb="5">
      <t>ダイガク</t>
    </rPh>
    <phoneticPr fontId="64"/>
  </si>
  <si>
    <t>地域創生科学研究科</t>
    <rPh sb="0" eb="9">
      <t>チイキソウセイカガクケンキュウカ</t>
    </rPh>
    <phoneticPr fontId="64"/>
  </si>
  <si>
    <t>社会デザイン科学専攻農業・農村経済学プログラム</t>
    <rPh sb="10" eb="12">
      <t>ノウギョウ</t>
    </rPh>
    <rPh sb="13" eb="15">
      <t>ノウソン</t>
    </rPh>
    <rPh sb="15" eb="18">
      <t>ケイザイガク</t>
    </rPh>
    <phoneticPr fontId="64"/>
  </si>
  <si>
    <t>From 1 March to 30 April,2023</t>
  </si>
  <si>
    <t>社会デザイン科学専攻建築学プログラム</t>
    <rPh sb="10" eb="13">
      <t>ケンチクガク</t>
    </rPh>
    <phoneticPr fontId="64"/>
  </si>
  <si>
    <t>社会デザイン科学専攻土木工学プログラム</t>
    <rPh sb="10" eb="14">
      <t>ドボクコウガク</t>
    </rPh>
    <phoneticPr fontId="64"/>
  </si>
  <si>
    <t>社会デザイン科学専攻グローバル・エリアスタディーズプログラム</t>
  </si>
  <si>
    <t>社会デザイン科学専攻多文化共生学プログラム</t>
    <rPh sb="10" eb="16">
      <t>タブンカキョウセイガク</t>
    </rPh>
    <phoneticPr fontId="64"/>
  </si>
  <si>
    <t>工農総合科学専攻光工学プログラム</t>
    <rPh sb="8" eb="11">
      <t>ヒカリコウガク</t>
    </rPh>
    <phoneticPr fontId="64"/>
  </si>
  <si>
    <t>工農総合科学専攻分子農学プログラム</t>
    <rPh sb="8" eb="12">
      <t>ブンシノウガク</t>
    </rPh>
    <phoneticPr fontId="64"/>
  </si>
  <si>
    <t>1001H</t>
  </si>
  <si>
    <t>Division of Engineering and Agriculture/Graduate Program in Agricultural Biochemical Chemistry</t>
  </si>
  <si>
    <t>工農総合科学専攻農芸化学プログラム</t>
    <rPh sb="8" eb="12">
      <t>ノウゲイカガク</t>
    </rPh>
    <phoneticPr fontId="64"/>
  </si>
  <si>
    <t>工農総合科学専攻農業生産環境保全学プログラム</t>
    <rPh sb="8" eb="17">
      <t>ノウギョウセイサンカンキョウホゼンガク</t>
    </rPh>
    <phoneticPr fontId="64"/>
  </si>
  <si>
    <t>1001J</t>
  </si>
  <si>
    <t>先端融合科学専攻オプティクスバイオデザインプログラム</t>
  </si>
  <si>
    <t>先端融合科学専攻先端工学システムデザインプログラム</t>
    <rPh sb="8" eb="12">
      <t>センタンコウガク</t>
    </rPh>
    <phoneticPr fontId="64"/>
  </si>
  <si>
    <t>先端融合科学専攻グローバル地域デザインプログラム</t>
    <rPh sb="13" eb="15">
      <t>チイキ</t>
    </rPh>
    <phoneticPr fontId="64"/>
  </si>
  <si>
    <t>1101A</t>
  </si>
  <si>
    <t>Graduate School of International Social Sciences</t>
  </si>
  <si>
    <t>Department of International and Business Law</t>
  </si>
  <si>
    <t>ARAKI Ichiro</t>
  </si>
  <si>
    <t>横浜国立大学</t>
    <rPh sb="0" eb="6">
      <t>ヨコハマコクリツダイガク</t>
    </rPh>
    <phoneticPr fontId="64"/>
  </si>
  <si>
    <t>国際社会科学府</t>
    <rPh sb="0" eb="2">
      <t>コクサイ</t>
    </rPh>
    <rPh sb="2" eb="4">
      <t>シャカイ</t>
    </rPh>
    <rPh sb="4" eb="6">
      <t>カガク</t>
    </rPh>
    <rPh sb="6" eb="7">
      <t>フ</t>
    </rPh>
    <phoneticPr fontId="64"/>
  </si>
  <si>
    <t>国際経済法学専攻</t>
    <rPh sb="0" eb="2">
      <t>コクサイ</t>
    </rPh>
    <rPh sb="2" eb="4">
      <t>ケイザイ</t>
    </rPh>
    <rPh sb="4" eb="6">
      <t>ホウガク</t>
    </rPh>
    <rPh sb="6" eb="8">
      <t>センコウ</t>
    </rPh>
    <phoneticPr fontId="64"/>
  </si>
  <si>
    <t>該当なし</t>
    <rPh sb="0" eb="2">
      <t>ガイトウ</t>
    </rPh>
    <phoneticPr fontId="64"/>
  </si>
  <si>
    <t>荒木一郎</t>
  </si>
  <si>
    <t>Up to 1 September 2023</t>
  </si>
  <si>
    <t>1101B</t>
  </si>
  <si>
    <t>SEKINE Takemasa</t>
  </si>
  <si>
    <t>関根豪政</t>
  </si>
  <si>
    <t>1102A</t>
  </si>
  <si>
    <t>Department of Mechanical Engineering, Materials Science, and Ocean Engineering/
Mechanical Engineering Program</t>
  </si>
  <si>
    <t>横浜国立大学</t>
  </si>
  <si>
    <t>大学院理工学府</t>
  </si>
  <si>
    <t>機械・材料・海洋系工学専攻/機械工学教育分野</t>
  </si>
  <si>
    <t>Professors listed in the Unit of "Systems Design for
Ocean-Space"</t>
  </si>
  <si>
    <t>機材・材料・海洋系工学専攻　／
海洋空間教育分野、
航空宇宙工学教育分野</t>
  </si>
  <si>
    <t>海洋空間のシステムデザインユニット所属教員</t>
  </si>
  <si>
    <t>From 25 April to 9 May,2022</t>
  </si>
  <si>
    <t>数物・電子情報系理工学専攻(応用物理教育分野、情報システム教育分野、電気電子ネットワーク教育分野）</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</si>
  <si>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</si>
  <si>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都市イノベーション学府</t>
  </si>
  <si>
    <t>＜修士＞
都市地域社会専攻都市地域社会コース（都市基盤系）・国際基盤学コース（IGSI）
＜博士＞
都市イノベーション専攻（都市基盤系）</t>
  </si>
  <si>
    <t>March 3, 2022 (after finalists are confirmed) - May 11, 2022</t>
  </si>
  <si>
    <t>&lt;Master's&gt;
Specialization in Infrastructure and Urban Society (Humanities and Social Sciences Field), Department of Infrastructure and Urban Society 
&lt;Doctoral&gt;
Department of Urban Innovation (Humanities and Social Sciences Field)</t>
  </si>
  <si>
    <t>＜修士＞
都市地域社会専攻都市地域社会コース（地域社会系）
＜博士＞
都市イノベーション専攻（地域社会系）</t>
  </si>
  <si>
    <t>Education for Sustainable Development (ESD)</t>
  </si>
  <si>
    <t>Hiroki Fujii</t>
  </si>
  <si>
    <t>岡山大学</t>
  </si>
  <si>
    <t>大学院社会文化科学研究科</t>
  </si>
  <si>
    <t>社会文化学専攻</t>
  </si>
  <si>
    <t>国際教育科学講座</t>
  </si>
  <si>
    <t>藤井浩樹</t>
  </si>
  <si>
    <t>入学審査時に決定
Determined at the time of admission screening</t>
    <rPh sb="0" eb="2">
      <t>ニュウガク</t>
    </rPh>
    <rPh sb="2" eb="4">
      <t>シンサ</t>
    </rPh>
    <phoneticPr fontId="64"/>
  </si>
  <si>
    <t>Scheduled for mid-June , 2023</t>
  </si>
  <si>
    <t>From 13 to 15 June,2022</t>
  </si>
  <si>
    <t>From 6 to 10 June,2022</t>
  </si>
  <si>
    <t>Global Citizenship Education (GCED)</t>
  </si>
  <si>
    <t>Toshinori Kuwabara</t>
  </si>
  <si>
    <t>桑原敏典</t>
  </si>
  <si>
    <t>Heat Power Engineering Lab.</t>
  </si>
  <si>
    <t>KAWAHARA Nobuyuki, Professor</t>
  </si>
  <si>
    <t>岡山大学</t>
    <rPh sb="0" eb="2">
      <t>オカヤマ</t>
    </rPh>
    <rPh sb="2" eb="4">
      <t>ダイガク</t>
    </rPh>
    <phoneticPr fontId="64"/>
  </si>
  <si>
    <t>大学院自然科学研究科</t>
    <rPh sb="0" eb="3">
      <t>ダイガクイン</t>
    </rPh>
    <rPh sb="3" eb="10">
      <t>シゼンカガクケンキュウカ</t>
    </rPh>
    <phoneticPr fontId="64"/>
  </si>
  <si>
    <t>産業創成工学専攻</t>
    <rPh sb="2" eb="4">
      <t>ソウセイ</t>
    </rPh>
    <phoneticPr fontId="64"/>
  </si>
  <si>
    <t>動力熱工学研究室</t>
  </si>
  <si>
    <t>河原伸幸　教授</t>
    <rPh sb="0" eb="2">
      <t>カワハラ</t>
    </rPh>
    <rPh sb="2" eb="4">
      <t>ノブユキ</t>
    </rPh>
    <rPh sb="5" eb="7">
      <t>キョウジュ</t>
    </rPh>
    <phoneticPr fontId="64"/>
  </si>
  <si>
    <t>大学院環境生命科学研究科</t>
    <rPh sb="0" eb="2">
      <t>ダイガク</t>
    </rPh>
    <rPh sb="2" eb="3">
      <t>イン</t>
    </rPh>
    <rPh sb="3" eb="12">
      <t>カンキョウセイメイカガクケンキュウカ</t>
    </rPh>
    <phoneticPr fontId="64"/>
  </si>
  <si>
    <t>From 27 May to 6 June, 2022
From 23 June to 6 july, 2022</t>
  </si>
  <si>
    <t>By May 31, 2023</t>
  </si>
  <si>
    <t>関西学院大学</t>
    <rPh sb="0" eb="2">
      <t>カンセイ</t>
    </rPh>
    <rPh sb="2" eb="4">
      <t>ガクイン</t>
    </rPh>
    <rPh sb="4" eb="6">
      <t>ダイガク</t>
    </rPh>
    <phoneticPr fontId="23"/>
  </si>
  <si>
    <t>経営戦略研究科</t>
    <rPh sb="0" eb="2">
      <t>ケイエイ</t>
    </rPh>
    <rPh sb="2" eb="4">
      <t>センリャク</t>
    </rPh>
    <rPh sb="4" eb="7">
      <t>ケンキュウカ</t>
    </rPh>
    <phoneticPr fontId="23"/>
  </si>
  <si>
    <t>国際経営コース</t>
    <rPh sb="0" eb="2">
      <t>コクサイ</t>
    </rPh>
    <rPh sb="2" eb="4">
      <t>ケイエイ</t>
    </rPh>
    <phoneticPr fontId="23"/>
  </si>
  <si>
    <t xml:space="preserve">未定/To be determinded </t>
    <rPh sb="0" eb="2">
      <t>ミテイ</t>
    </rPh>
    <phoneticPr fontId="64"/>
  </si>
  <si>
    <t>Monday, April 4, 2022 - Wednesday, May 18, 2022</t>
  </si>
  <si>
    <t>5401A</t>
  </si>
  <si>
    <t>Global Cooperation Course</t>
  </si>
  <si>
    <t>関西大学</t>
    <rPh sb="0" eb="2">
      <t>カンサイ</t>
    </rPh>
    <rPh sb="2" eb="4">
      <t>ダイガク</t>
    </rPh>
    <phoneticPr fontId="64"/>
  </si>
  <si>
    <t>法学研究科</t>
    <rPh sb="0" eb="2">
      <t>ホウガク</t>
    </rPh>
    <rPh sb="2" eb="5">
      <t>ケンキュウカ</t>
    </rPh>
    <phoneticPr fontId="64"/>
  </si>
  <si>
    <t>国際協働コース</t>
    <rPh sb="0" eb="2">
      <t>コクサイ</t>
    </rPh>
    <rPh sb="2" eb="4">
      <t>キョウドウ</t>
    </rPh>
    <phoneticPr fontId="64"/>
  </si>
  <si>
    <t>Around April to May</t>
  </si>
  <si>
    <t>関西大学</t>
    <rPh sb="0" eb="4">
      <t>カンサイダイガク</t>
    </rPh>
    <phoneticPr fontId="64"/>
  </si>
  <si>
    <t>社会安全研究科</t>
    <rPh sb="0" eb="2">
      <t>シャカイ</t>
    </rPh>
    <rPh sb="2" eb="4">
      <t>アンゼン</t>
    </rPh>
    <rPh sb="4" eb="7">
      <t>ケンキュウカ</t>
    </rPh>
    <phoneticPr fontId="64"/>
  </si>
  <si>
    <t>①From 20 December, 2022 to 10 January ,2023
②From 26 April to 11 May,2023</t>
  </si>
  <si>
    <t>①From 20 December, 2022 to 10 January ,2023</t>
  </si>
  <si>
    <t>該当する
Application period ends by the end of January 2023</t>
    <rPh sb="0" eb="2">
      <t>ガイトウ</t>
    </rPh>
    <phoneticPr fontId="64"/>
  </si>
  <si>
    <t>Hiroyuki Shimono</t>
  </si>
  <si>
    <t>岩手大学</t>
    <rPh sb="0" eb="2">
      <t>イワテ</t>
    </rPh>
    <rPh sb="2" eb="4">
      <t>ダイガク</t>
    </rPh>
    <phoneticPr fontId="64"/>
  </si>
  <si>
    <t>大学院連合農学研究科</t>
    <rPh sb="0" eb="3">
      <t>ダイガクイン</t>
    </rPh>
    <rPh sb="3" eb="5">
      <t>レンゴウ</t>
    </rPh>
    <rPh sb="5" eb="7">
      <t>ノウガク</t>
    </rPh>
    <rPh sb="7" eb="10">
      <t>ケンキュウカ</t>
    </rPh>
    <phoneticPr fontId="64"/>
  </si>
  <si>
    <t>下野裕之</t>
    <rPh sb="0" eb="4">
      <t>シモノ</t>
    </rPh>
    <phoneticPr fontId="64"/>
  </si>
  <si>
    <t>To be determined after April, 2023</t>
  </si>
  <si>
    <t>From 11 May to 16 May,2022</t>
  </si>
  <si>
    <t>Maya Matsunami</t>
  </si>
  <si>
    <t>松波麻耶</t>
    <rPh sb="0" eb="4">
      <t>マツナミマヤ</t>
    </rPh>
    <phoneticPr fontId="64"/>
  </si>
  <si>
    <t>Toru Watanabe</t>
  </si>
  <si>
    <t>渡部　徹</t>
    <rPh sb="0" eb="2">
      <t>ワタナベ</t>
    </rPh>
    <rPh sb="3" eb="4">
      <t>トオル</t>
    </rPh>
    <phoneticPr fontId="64"/>
  </si>
  <si>
    <t>To be determined after April 2023</t>
  </si>
  <si>
    <t>From March 1 to 31, 2023</t>
  </si>
  <si>
    <t>Yuka　Sasaki</t>
  </si>
  <si>
    <t>佐々木　由佳</t>
    <rPh sb="0" eb="3">
      <t>ササキ</t>
    </rPh>
    <rPh sb="4" eb="6">
      <t>ユカ</t>
    </rPh>
    <phoneticPr fontId="64"/>
  </si>
  <si>
    <t>From 1 March to 31 March</t>
  </si>
  <si>
    <t>Lopez Caceres Maximo Larry</t>
  </si>
  <si>
    <t>ロペス　カセレス　マキシモ　ラリー</t>
  </si>
  <si>
    <t>Satoru Satou</t>
  </si>
  <si>
    <t>佐藤　智</t>
    <rPh sb="0" eb="2">
      <t>サトウ</t>
    </rPh>
    <rPh sb="3" eb="4">
      <t>サトル</t>
    </rPh>
    <phoneticPr fontId="64"/>
  </si>
  <si>
    <t>Hideki Murayama</t>
  </si>
  <si>
    <t>村山　秀樹</t>
    <rPh sb="0" eb="2">
      <t>ムラヤマ</t>
    </rPh>
    <rPh sb="3" eb="5">
      <t>ヒデキ</t>
    </rPh>
    <phoneticPr fontId="64"/>
  </si>
  <si>
    <t>Keitaro Tawaraya</t>
  </si>
  <si>
    <t>俵谷　圭太郎</t>
    <rPh sb="0" eb="2">
      <t>タワラヤ</t>
    </rPh>
    <rPh sb="3" eb="6">
      <t>ケイタロウ</t>
    </rPh>
    <phoneticPr fontId="64"/>
  </si>
  <si>
    <t>Weiguo Cheng</t>
  </si>
  <si>
    <t>程　為国</t>
    <rPh sb="0" eb="1">
      <t>テイ</t>
    </rPh>
    <rPh sb="2" eb="3">
      <t>タメ</t>
    </rPh>
    <rPh sb="3" eb="4">
      <t>クニ</t>
    </rPh>
    <phoneticPr fontId="64"/>
  </si>
  <si>
    <t>0601J</t>
  </si>
  <si>
    <t>Masanori Watanabe</t>
  </si>
  <si>
    <t>渡辺　昌規</t>
    <rPh sb="0" eb="2">
      <t>ワタナベ</t>
    </rPh>
    <rPh sb="3" eb="5">
      <t>マサノリ</t>
    </rPh>
    <phoneticPr fontId="64"/>
  </si>
  <si>
    <t>Yoshihito Shiono</t>
  </si>
  <si>
    <t>塩野　義人</t>
    <rPh sb="0" eb="2">
      <t>シオノ</t>
    </rPh>
    <rPh sb="3" eb="5">
      <t>ヨシト</t>
    </rPh>
    <phoneticPr fontId="64"/>
  </si>
  <si>
    <t>Tomoyuki Nabeshima</t>
  </si>
  <si>
    <t>鍋島　朋之</t>
    <rPh sb="0" eb="2">
      <t>ナベシマ</t>
    </rPh>
    <rPh sb="3" eb="5">
      <t>トモユキ</t>
    </rPh>
    <phoneticPr fontId="64"/>
  </si>
  <si>
    <t>Crop Science Lab</t>
  </si>
  <si>
    <t>TANAKA,Takashi</t>
  </si>
  <si>
    <t>岐阜大学</t>
    <rPh sb="0" eb="2">
      <t>ギフ</t>
    </rPh>
    <rPh sb="2" eb="4">
      <t>ダイガク</t>
    </rPh>
    <phoneticPr fontId="64"/>
  </si>
  <si>
    <t>自然科学技術研究科</t>
    <rPh sb="0" eb="2">
      <t>シゼン</t>
    </rPh>
    <rPh sb="2" eb="4">
      <t>カガク</t>
    </rPh>
    <rPh sb="4" eb="6">
      <t>ギジュツ</t>
    </rPh>
    <rPh sb="6" eb="8">
      <t>ケンキュウ</t>
    </rPh>
    <rPh sb="8" eb="9">
      <t>カ</t>
    </rPh>
    <phoneticPr fontId="64"/>
  </si>
  <si>
    <t>生物生産環境科学専攻</t>
    <rPh sb="0" eb="2">
      <t>セイブツ</t>
    </rPh>
    <rPh sb="2" eb="4">
      <t>セイサン</t>
    </rPh>
    <rPh sb="4" eb="6">
      <t>カンキョウ</t>
    </rPh>
    <rPh sb="6" eb="8">
      <t>カガク</t>
    </rPh>
    <rPh sb="8" eb="10">
      <t>センコウ</t>
    </rPh>
    <phoneticPr fontId="64"/>
  </si>
  <si>
    <t>作物学研究室</t>
    <rPh sb="0" eb="2">
      <t>サクモツ</t>
    </rPh>
    <rPh sb="2" eb="3">
      <t>ガク</t>
    </rPh>
    <rPh sb="3" eb="6">
      <t>ケンキュウシツ</t>
    </rPh>
    <phoneticPr fontId="64"/>
  </si>
  <si>
    <t>田中　貴</t>
    <rPh sb="0" eb="2">
      <t>タナカ</t>
    </rPh>
    <rPh sb="3" eb="4">
      <t>タカシ</t>
    </rPh>
    <phoneticPr fontId="64"/>
  </si>
  <si>
    <t>TBD</t>
  </si>
  <si>
    <t>From 23 May to 6 June,2022</t>
  </si>
  <si>
    <t xml:space="preserve">Water Resource Environment Lab </t>
  </si>
  <si>
    <t>NODA, Keigo</t>
  </si>
  <si>
    <t>水利環境学研究室</t>
  </si>
  <si>
    <t>乃田　啓吾</t>
    <rPh sb="0" eb="2">
      <t>ノダ</t>
    </rPh>
    <rPh sb="3" eb="5">
      <t>ケイゴ</t>
    </rPh>
    <phoneticPr fontId="64"/>
  </si>
  <si>
    <t>Laboratory of Postharvest Processing</t>
  </si>
  <si>
    <t>IMAIZUMI, Teppei</t>
  </si>
  <si>
    <t>岐阜大学</t>
  </si>
  <si>
    <t>自然科学技術研究科</t>
  </si>
  <si>
    <t>生命科学・化学専攻</t>
  </si>
  <si>
    <t>農産食品プロセス工学研究室</t>
  </si>
  <si>
    <t>今泉　鉄平</t>
  </si>
  <si>
    <t>岐阜大学</t>
    <rPh sb="0" eb="4">
      <t>ギフダイガク</t>
    </rPh>
    <phoneticPr fontId="64"/>
  </si>
  <si>
    <t>自然科学技術研究科</t>
    <rPh sb="0" eb="9">
      <t>シゼンカガクギジュツケンキュウカ</t>
    </rPh>
    <phoneticPr fontId="64"/>
  </si>
  <si>
    <t>アドバンスド・グローバル・プログラム（工学系）</t>
    <rPh sb="19" eb="22">
      <t>コウガクケイ</t>
    </rPh>
    <phoneticPr fontId="64"/>
  </si>
  <si>
    <t>工学研究科</t>
    <rPh sb="0" eb="2">
      <t>コウガク</t>
    </rPh>
    <rPh sb="2" eb="5">
      <t>ケンキュウカ</t>
    </rPh>
    <phoneticPr fontId="64"/>
  </si>
  <si>
    <t>From 10 to 11,Nov.2022</t>
  </si>
  <si>
    <t>連合農学研究科</t>
    <rPh sb="0" eb="7">
      <t>レンゴウノウガクケンキュウカ</t>
    </rPh>
    <phoneticPr fontId="64"/>
  </si>
  <si>
    <t>From 3 March to 10 March, 2023</t>
  </si>
  <si>
    <t>京都工芸繊維大学</t>
    <rPh sb="0" eb="2">
      <t>キョウト</t>
    </rPh>
    <rPh sb="2" eb="4">
      <t>コウゲイ</t>
    </rPh>
    <rPh sb="4" eb="6">
      <t>センイ</t>
    </rPh>
    <rPh sb="6" eb="8">
      <t>ダイガク</t>
    </rPh>
    <phoneticPr fontId="23"/>
  </si>
  <si>
    <t>工芸科学研究科</t>
    <rPh sb="0" eb="2">
      <t>コウゲイ</t>
    </rPh>
    <rPh sb="2" eb="4">
      <t>カガク</t>
    </rPh>
    <rPh sb="4" eb="7">
      <t>ケンキュウカ</t>
    </rPh>
    <phoneticPr fontId="23"/>
  </si>
  <si>
    <t>国際科学技術コース</t>
    <rPh sb="0" eb="2">
      <t>コクサイ</t>
    </rPh>
    <rPh sb="2" eb="4">
      <t>カガク</t>
    </rPh>
    <rPh sb="4" eb="6">
      <t>ギジュツ</t>
    </rPh>
    <phoneticPr fontId="23"/>
  </si>
  <si>
    <t>early October through early December,2022.</t>
  </si>
  <si>
    <t>Structural Engineering Laboratory</t>
  </si>
  <si>
    <t>Prof. KURIHASHI, Yusuke</t>
  </si>
  <si>
    <t>金沢大学</t>
    <rPh sb="0" eb="2">
      <t>カナザワ</t>
    </rPh>
    <rPh sb="2" eb="4">
      <t>ダイガク</t>
    </rPh>
    <phoneticPr fontId="64"/>
  </si>
  <si>
    <t>自然科学研究科</t>
    <rPh sb="0" eb="2">
      <t>シゼン</t>
    </rPh>
    <rPh sb="2" eb="4">
      <t>カガク</t>
    </rPh>
    <rPh sb="4" eb="7">
      <t>ケンキュウカ</t>
    </rPh>
    <phoneticPr fontId="64"/>
  </si>
  <si>
    <t>環境デザイン学専攻</t>
  </si>
  <si>
    <t>構造工学</t>
    <rPh sb="0" eb="4">
      <t xml:space="preserve">コウゾウコウガク </t>
    </rPh>
    <phoneticPr fontId="64"/>
  </si>
  <si>
    <t>栗橋 祐介</t>
    <rPh sb="0" eb="2">
      <t xml:space="preserve">クリハシ </t>
    </rPh>
    <phoneticPr fontId="64"/>
  </si>
  <si>
    <t>Mid-June 2023(expected)</t>
  </si>
  <si>
    <t>Not Applicable</t>
  </si>
  <si>
    <t>3801B</t>
  </si>
  <si>
    <t>Graduate school of Natural Science and  Technology</t>
  </si>
  <si>
    <t>Division of Natural Science, Course of Natural System</t>
  </si>
  <si>
    <t>Ecology and Conservation</t>
  </si>
  <si>
    <t>Assoc.prof.
NISHIKAWA, Ushio</t>
  </si>
  <si>
    <t>金沢大学</t>
    <rPh sb="0" eb="4">
      <t>カナザワダイガク</t>
    </rPh>
    <phoneticPr fontId="64"/>
  </si>
  <si>
    <t>自然科学研究科</t>
    <rPh sb="0" eb="4">
      <t>シゼンカガク</t>
    </rPh>
    <rPh sb="4" eb="7">
      <t>ケンキュウカ</t>
    </rPh>
    <phoneticPr fontId="64"/>
  </si>
  <si>
    <t>自然システム学専攻</t>
    <rPh sb="0" eb="2">
      <t>シゼン</t>
    </rPh>
    <rPh sb="6" eb="9">
      <t>ガクセンコウ</t>
    </rPh>
    <phoneticPr fontId="64"/>
  </si>
  <si>
    <t>生態学・保全学</t>
    <rPh sb="0" eb="3">
      <t>セイタイガク</t>
    </rPh>
    <rPh sb="1" eb="2">
      <t>ホゼン</t>
    </rPh>
    <rPh sb="4" eb="7">
      <t>ホゼンガク</t>
    </rPh>
    <phoneticPr fontId="64"/>
  </si>
  <si>
    <t>西川潮</t>
    <rPh sb="0" eb="2">
      <t>ニシカワ</t>
    </rPh>
    <rPh sb="2" eb="3">
      <t>ウシオ</t>
    </rPh>
    <phoneticPr fontId="64"/>
  </si>
  <si>
    <t>Late May, 2023(expected)</t>
  </si>
  <si>
    <t>3801C</t>
  </si>
  <si>
    <t>Assoc.prof.
OHKAWARA, Kyohsuke</t>
  </si>
  <si>
    <t>大河原恭祐</t>
    <rPh sb="0" eb="5">
      <t>オオカワラキョウスケ</t>
    </rPh>
    <phoneticPr fontId="64"/>
  </si>
  <si>
    <t>3801D</t>
  </si>
  <si>
    <t>Plant Physiology and Biochemistry</t>
  </si>
  <si>
    <t>Assoc.prof.
NISHIUCHI, Takumi</t>
  </si>
  <si>
    <t>植物生理・生化学</t>
    <rPh sb="0" eb="2">
      <t>ショクブツ</t>
    </rPh>
    <rPh sb="2" eb="4">
      <t>セイリ</t>
    </rPh>
    <rPh sb="5" eb="8">
      <t>セイカガク</t>
    </rPh>
    <phoneticPr fontId="64"/>
  </si>
  <si>
    <t>西内巧</t>
    <rPh sb="0" eb="2">
      <t>ニシウチ</t>
    </rPh>
    <rPh sb="2" eb="3">
      <t>タクミ</t>
    </rPh>
    <phoneticPr fontId="64"/>
  </si>
  <si>
    <t>3801E</t>
  </si>
  <si>
    <t>Aquaculture Science</t>
  </si>
  <si>
    <t>Prof.
TAKEUCHI, Yutaka</t>
  </si>
  <si>
    <t>水圏生産科学</t>
    <rPh sb="0" eb="4">
      <t>スイケンセイサン</t>
    </rPh>
    <rPh sb="4" eb="6">
      <t>カガク</t>
    </rPh>
    <phoneticPr fontId="64"/>
  </si>
  <si>
    <t>竹内裕</t>
    <rPh sb="0" eb="3">
      <t>タケウチユタカ</t>
    </rPh>
    <phoneticPr fontId="64"/>
  </si>
  <si>
    <t>金沢大学</t>
    <rPh sb="0" eb="4">
      <t xml:space="preserve">カナザワダイガク </t>
    </rPh>
    <phoneticPr fontId="64"/>
  </si>
  <si>
    <t>自然科学研究科</t>
    <rPh sb="0" eb="7">
      <t xml:space="preserve">シゼンカガクケンキュウカ </t>
    </rPh>
    <phoneticPr fontId="64"/>
  </si>
  <si>
    <t>物質化学専攻</t>
    <rPh sb="0" eb="6">
      <t xml:space="preserve">ブッシツカガクセンコウ </t>
    </rPh>
    <phoneticPr fontId="64"/>
  </si>
  <si>
    <t>大学院自然科学研究科</t>
    <rPh sb="0" eb="3">
      <t xml:space="preserve">ダイガクイン </t>
    </rPh>
    <rPh sb="3" eb="7">
      <t xml:space="preserve">シゼンカガク </t>
    </rPh>
    <rPh sb="7" eb="10">
      <t xml:space="preserve">ケンキュウカ </t>
    </rPh>
    <phoneticPr fontId="64"/>
  </si>
  <si>
    <t>環境・エネルギー技術国際コース</t>
  </si>
  <si>
    <t>Early January 2023(expected)</t>
  </si>
  <si>
    <t>Global Infectious Diseases</t>
  </si>
  <si>
    <t>Masaharu TOKORO</t>
  </si>
  <si>
    <t>医薬保健学総合研究科</t>
    <rPh sb="0" eb="5">
      <t xml:space="preserve">イヤクホケンガク </t>
    </rPh>
    <rPh sb="5" eb="7">
      <t xml:space="preserve">ソウゴウケンキュウウカ </t>
    </rPh>
    <rPh sb="7" eb="10">
      <t xml:space="preserve">ケンキュウカ </t>
    </rPh>
    <phoneticPr fontId="64"/>
  </si>
  <si>
    <t>医学専攻（医学博士課程）</t>
    <rPh sb="0" eb="4">
      <t xml:space="preserve">イガクセンコウ </t>
    </rPh>
    <rPh sb="5" eb="11">
      <t xml:space="preserve">イガクハカセカテイ </t>
    </rPh>
    <phoneticPr fontId="64"/>
  </si>
  <si>
    <t>国際感染症制御学</t>
    <rPh sb="0" eb="8">
      <t>コクサイカンセｎ</t>
    </rPh>
    <phoneticPr fontId="64"/>
  </si>
  <si>
    <t>所　正治</t>
    <rPh sb="0" eb="1">
      <t xml:space="preserve">トコロ </t>
    </rPh>
    <rPh sb="2" eb="4">
      <t xml:space="preserve">マサハル </t>
    </rPh>
    <phoneticPr fontId="64"/>
  </si>
  <si>
    <t>To be determined</t>
  </si>
  <si>
    <t>2021/4/26-5/28
※2021/10受入にかかる日程。2022/10受入は対象者がなく未設定。</t>
    <rPh sb="39" eb="41">
      <t>ウケイレ</t>
    </rPh>
    <rPh sb="42" eb="44">
      <t>タイショウ</t>
    </rPh>
    <rPh sb="44" eb="45">
      <t>シャ</t>
    </rPh>
    <rPh sb="48" eb="49">
      <t>ミ</t>
    </rPh>
    <rPh sb="49" eb="51">
      <t>セッテイ</t>
    </rPh>
    <phoneticPr fontId="64"/>
  </si>
  <si>
    <t>Hygiene and Public Health</t>
  </si>
  <si>
    <t>Hiroyuki NAKAMURA</t>
  </si>
  <si>
    <t>衛生学・公衆衛生学</t>
  </si>
  <si>
    <t>中村　裕之</t>
    <rPh sb="0" eb="2">
      <t>ナカムラ</t>
    </rPh>
    <rPh sb="3" eb="5">
      <t>ヒロユキ</t>
    </rPh>
    <phoneticPr fontId="64"/>
  </si>
  <si>
    <t>2021/4/26-5/28
※2021/10受入にかかる日程。2022/10受入は対象者がなく未設定。</t>
  </si>
  <si>
    <t>undecided</t>
  </si>
  <si>
    <t>九州工業大学</t>
    <rPh sb="0" eb="6">
      <t>キュウシュウコウギョウダイガク</t>
    </rPh>
    <phoneticPr fontId="64"/>
  </si>
  <si>
    <t>大学院工学府</t>
    <rPh sb="0" eb="3">
      <t>ダイガクイン</t>
    </rPh>
    <rPh sb="3" eb="5">
      <t>コウガク</t>
    </rPh>
    <rPh sb="5" eb="6">
      <t>フ</t>
    </rPh>
    <phoneticPr fontId="64"/>
  </si>
  <si>
    <t>宇宙工学国際コース</t>
    <rPh sb="0" eb="6">
      <t>ウチュウコウガクコクサイ</t>
    </rPh>
    <phoneticPr fontId="64"/>
  </si>
  <si>
    <t>未定</t>
    <rPh sb="0" eb="2">
      <t>ミテイ</t>
    </rPh>
    <phoneticPr fontId="64"/>
  </si>
  <si>
    <t>Application period for October 2023 admission is scheduled in May 2023.(The detailed dates will be announced in March 2023.)</t>
  </si>
  <si>
    <t>From 11 May to 24 May, 2022</t>
  </si>
  <si>
    <t>Ishii Lab., (Field Robotics Lab.)</t>
  </si>
  <si>
    <t>Ishii, Kazuo</t>
  </si>
  <si>
    <t>大学院生命体工学研究科</t>
    <rPh sb="0" eb="3">
      <t>ダイガクイン</t>
    </rPh>
    <rPh sb="3" eb="11">
      <t>セイメイタイコウガクケンキュウカ</t>
    </rPh>
    <phoneticPr fontId="64"/>
  </si>
  <si>
    <t>・博士前期課程人間知能システム工学専攻
・博士後期課程生命体工学専攻</t>
    <rPh sb="1" eb="3">
      <t>ハカセ</t>
    </rPh>
    <rPh sb="3" eb="7">
      <t>ゼンキカテイ</t>
    </rPh>
    <rPh sb="7" eb="11">
      <t>ニンゲンチノウ</t>
    </rPh>
    <rPh sb="15" eb="19">
      <t>コウガクセンコウ</t>
    </rPh>
    <rPh sb="21" eb="27">
      <t>ハカセコウキカテイ</t>
    </rPh>
    <rPh sb="27" eb="32">
      <t>セイメイタイコウガク</t>
    </rPh>
    <rPh sb="32" eb="34">
      <t>センコウ</t>
    </rPh>
    <phoneticPr fontId="64"/>
  </si>
  <si>
    <t>石井研究室（フィールドロボティクス）</t>
    <rPh sb="0" eb="5">
      <t xml:space="preserve">イシイケンキュウシツ </t>
    </rPh>
    <phoneticPr fontId="64"/>
  </si>
  <si>
    <t>石井和男</t>
    <rPh sb="0" eb="4">
      <t xml:space="preserve">イシイカズオ </t>
    </rPh>
    <phoneticPr fontId="64"/>
  </si>
  <si>
    <t>Early June 2023</t>
  </si>
  <si>
    <t>From 1 April to 15 June, 2023</t>
  </si>
  <si>
    <t>群馬大学</t>
    <rPh sb="0" eb="2">
      <t>グンマ</t>
    </rPh>
    <rPh sb="2" eb="4">
      <t>ダイガク</t>
    </rPh>
    <phoneticPr fontId="64"/>
  </si>
  <si>
    <t>理工学府</t>
    <rPh sb="0" eb="2">
      <t>リコウ</t>
    </rPh>
    <rPh sb="2" eb="4">
      <t>ガクフ</t>
    </rPh>
    <phoneticPr fontId="64"/>
  </si>
  <si>
    <t>知能機械創製理工学教育プログラム</t>
    <rPh sb="0" eb="2">
      <t>チノウ</t>
    </rPh>
    <rPh sb="2" eb="4">
      <t>キカイ</t>
    </rPh>
    <rPh sb="4" eb="6">
      <t>ソウセイ</t>
    </rPh>
    <rPh sb="6" eb="9">
      <t>リコウガク</t>
    </rPh>
    <phoneticPr fontId="64"/>
  </si>
  <si>
    <t>Sample (2021); from 4th to 14th in July</t>
  </si>
  <si>
    <t>Lab Atmosphere and Soil Sciences</t>
  </si>
  <si>
    <t>Seiichiro Yonemura</t>
  </si>
  <si>
    <t>県立広島大学</t>
    <rPh sb="0" eb="2">
      <t>ケンリツ</t>
    </rPh>
    <rPh sb="2" eb="6">
      <t>ヒロシマダイガク</t>
    </rPh>
    <phoneticPr fontId="64"/>
  </si>
  <si>
    <t>大学院総合学術研究科</t>
  </si>
  <si>
    <t>生命システム科学専攻</t>
    <rPh sb="0" eb="2">
      <t>セイメイ</t>
    </rPh>
    <rPh sb="6" eb="8">
      <t>カガク</t>
    </rPh>
    <phoneticPr fontId="64"/>
  </si>
  <si>
    <t>大気・土壌環境学研究室</t>
    <rPh sb="0" eb="2">
      <t>タイキ</t>
    </rPh>
    <rPh sb="3" eb="5">
      <t>ドジョウ</t>
    </rPh>
    <rPh sb="5" eb="7">
      <t>カンキョウ</t>
    </rPh>
    <rPh sb="7" eb="8">
      <t>ガク</t>
    </rPh>
    <rPh sb="8" eb="11">
      <t>ケンキュウシツ</t>
    </rPh>
    <phoneticPr fontId="64"/>
  </si>
  <si>
    <t>米村正一郎</t>
  </si>
  <si>
    <t xml:space="preserve">To be determined </t>
  </si>
  <si>
    <t xml:space="preserve">From 1 June to 8 June,2022 </t>
  </si>
  <si>
    <t>Laboratory of Plant Cell Manipulation</t>
  </si>
  <si>
    <t>Shinjiro Ogita</t>
  </si>
  <si>
    <t>植物細胞工学</t>
    <rPh sb="0" eb="6">
      <t>ショクブツサイボウコウガク</t>
    </rPh>
    <phoneticPr fontId="64"/>
  </si>
  <si>
    <t>荻田信二郎</t>
    <rPh sb="0" eb="2">
      <t>オギタ</t>
    </rPh>
    <rPh sb="2" eb="5">
      <t>シンジロウ</t>
    </rPh>
    <phoneticPr fontId="64"/>
  </si>
  <si>
    <t>工学院大学</t>
  </si>
  <si>
    <t>工学研究科</t>
  </si>
  <si>
    <t>機械工学専攻</t>
  </si>
  <si>
    <t>TBA</t>
  </si>
  <si>
    <t>from 9 Feb to 14 Feb.2022</t>
  </si>
  <si>
    <t>化学応用学専攻</t>
  </si>
  <si>
    <t>電気・電子工学専攻</t>
  </si>
  <si>
    <t>情報学専攻</t>
  </si>
  <si>
    <t>建築学専攻</t>
    <rPh sb="0" eb="3">
      <t>ケンチクガク</t>
    </rPh>
    <rPh sb="3" eb="5">
      <t>センコウ</t>
    </rPh>
    <phoneticPr fontId="64"/>
  </si>
  <si>
    <t>システムデザイン専攻</t>
    <rPh sb="8" eb="10">
      <t>センコウ</t>
    </rPh>
    <phoneticPr fontId="64"/>
  </si>
  <si>
    <t>広島大学</t>
    <rPh sb="0" eb="2">
      <t>ヒロシマ</t>
    </rPh>
    <rPh sb="2" eb="4">
      <t>ダイガク</t>
    </rPh>
    <phoneticPr fontId="64"/>
  </si>
  <si>
    <t>先進理工系科学研究科</t>
  </si>
  <si>
    <t>基礎生物学プログラム</t>
    <rPh sb="0" eb="5">
      <t>キソセイブツガク</t>
    </rPh>
    <phoneticPr fontId="64"/>
  </si>
  <si>
    <t>From 6 May to 10 June,2022</t>
  </si>
  <si>
    <t>From 2 May to 31 May,2022</t>
  </si>
  <si>
    <t>数理生命科学プログラム</t>
    <rPh sb="0" eb="6">
      <t>スウリセイメイカガク</t>
    </rPh>
    <phoneticPr fontId="64"/>
  </si>
  <si>
    <t>生命医科学プログラム</t>
    <rPh sb="0" eb="2">
      <t>セイメイ</t>
    </rPh>
    <rPh sb="2" eb="5">
      <t>イカガク</t>
    </rPh>
    <phoneticPr fontId="64"/>
  </si>
  <si>
    <t xml:space="preserve">Graduate School of Integrated Sciences for Life
Program of Food and AgriLife Science/
Program of Bioresource Science
</t>
  </si>
  <si>
    <t>広島大学</t>
  </si>
  <si>
    <t>統合生命科学研究科</t>
    <rPh sb="0" eb="2">
      <t>トウゴウ</t>
    </rPh>
    <phoneticPr fontId="64"/>
  </si>
  <si>
    <t>食品生命科学プログラム/
生物資源科学プログラム</t>
    <rPh sb="0" eb="2">
      <t>ショクヒン</t>
    </rPh>
    <rPh sb="2" eb="4">
      <t>セイメイ</t>
    </rPh>
    <rPh sb="4" eb="6">
      <t>カガク</t>
    </rPh>
    <rPh sb="13" eb="15">
      <t>セイブツ</t>
    </rPh>
    <rPh sb="15" eb="17">
      <t>シゲン</t>
    </rPh>
    <rPh sb="17" eb="19">
      <t>カガク</t>
    </rPh>
    <phoneticPr fontId="64"/>
  </si>
  <si>
    <t>March, 2023 (Scheduled publishing)</t>
  </si>
  <si>
    <t>From May 6 to June 10,2022</t>
  </si>
  <si>
    <t>From  October 1,2022 to May 31,2023</t>
  </si>
  <si>
    <t>See web site</t>
  </si>
  <si>
    <t>広島大学</t>
    <rPh sb="0" eb="4">
      <t>ヒロセィ</t>
    </rPh>
    <phoneticPr fontId="64"/>
  </si>
  <si>
    <t>統合生命科学研究科</t>
    <rPh sb="0" eb="9">
      <t>トウゴウ</t>
    </rPh>
    <phoneticPr fontId="64"/>
  </si>
  <si>
    <t>生命環境総合科学プログラム</t>
    <rPh sb="0" eb="8">
      <t>セイメイ</t>
    </rPh>
    <phoneticPr fontId="64"/>
  </si>
  <si>
    <t>ウェブサイトをご覧ください</t>
  </si>
  <si>
    <t>未定
To be determined</t>
    <rPh sb="0" eb="2">
      <t>ミテイ</t>
    </rPh>
    <phoneticPr fontId="64"/>
  </si>
  <si>
    <t>From May 6,
2022 to June 10, 2022</t>
  </si>
  <si>
    <t>To around the middle of April, 2023</t>
  </si>
  <si>
    <t>大学院人間社会科学研究科</t>
  </si>
  <si>
    <t>人文社会科学専攻 / 国際平和共生プログラム</t>
  </si>
  <si>
    <t>from 28 February to 11 April,2022</t>
  </si>
  <si>
    <t>人文社会科学専攻 /国際経済開発プログラム</t>
  </si>
  <si>
    <t>教育科学専攻 / 国際教育開発プログラム</t>
  </si>
  <si>
    <t>See the list of 7 laboratories on the web: https://www.hiroshima-u.ac.jp/en/adse/staff/civil-and-environmental-engineering</t>
  </si>
  <si>
    <t>See the list of professors on the web: https://www.hiroshima-u.ac.jp/en/adse/staff/civil-and-environmental-engineering</t>
  </si>
  <si>
    <t>広島大学</t>
    <rPh sb="0" eb="4">
      <t>ヒロシマダイガク</t>
    </rPh>
    <phoneticPr fontId="64"/>
  </si>
  <si>
    <t>大学院先進理工系科学研究科</t>
  </si>
  <si>
    <t>先進理工系科学専攻/社会基盤環境工学プログラム</t>
  </si>
  <si>
    <t>ホームページの研究室一覧をご参照ください: https://www.hiroshima-u.ac.jp/adse/staff/civil-and-environmental-engineering</t>
    <rPh sb="7" eb="10">
      <t>ケンキュウシツ</t>
    </rPh>
    <rPh sb="10" eb="12">
      <t>イチラン</t>
    </rPh>
    <rPh sb="14" eb="16">
      <t>サンショウ</t>
    </rPh>
    <phoneticPr fontId="64"/>
  </si>
  <si>
    <t>ホームページの教員一覧をご参照ください: https://www.hiroshima-u.ac.jp/adse/staff/civil-and-environmental-engineering</t>
    <rPh sb="7" eb="9">
      <t>キョウイン</t>
    </rPh>
    <rPh sb="9" eb="11">
      <t>イチラン</t>
    </rPh>
    <rPh sb="13" eb="15">
      <t>サンショウ</t>
    </rPh>
    <phoneticPr fontId="64"/>
  </si>
  <si>
    <t>From 1 May to 31 May,2022</t>
  </si>
  <si>
    <t>Structural Systems Laboratory</t>
  </si>
  <si>
    <t>Satoyuki Tanaka</t>
  </si>
  <si>
    <t>先進理工系科学専攻/輸送・環境システムプログラム</t>
  </si>
  <si>
    <t>構造システム研究室</t>
    <rPh sb="0" eb="2">
      <t>コウゾウ</t>
    </rPh>
    <rPh sb="6" eb="9">
      <t>ケンキュウシツ</t>
    </rPh>
    <phoneticPr fontId="64"/>
  </si>
  <si>
    <t>田中智行</t>
    <rPh sb="0" eb="2">
      <t>タナカ</t>
    </rPh>
    <rPh sb="2" eb="3">
      <t>サト</t>
    </rPh>
    <rPh sb="3" eb="4">
      <t>イ</t>
    </rPh>
    <phoneticPr fontId="64"/>
  </si>
  <si>
    <t>Machinery Dynamics Laboratory</t>
  </si>
  <si>
    <t>Ryo Kikuuwe, Hisayoshi Muramatsu</t>
  </si>
  <si>
    <t>先進理工系科学専攻/機械工学プログラム</t>
    <rPh sb="10" eb="14">
      <t>キカイコウガク</t>
    </rPh>
    <phoneticPr fontId="64"/>
  </si>
  <si>
    <t>機械力学研究室</t>
    <rPh sb="0" eb="7">
      <t>キカイリキガクケンキュウシツ</t>
    </rPh>
    <phoneticPr fontId="64"/>
  </si>
  <si>
    <t>菊植亮，村松久圭</t>
    <rPh sb="0" eb="3">
      <t>キクウエリョウ</t>
    </rPh>
    <rPh sb="4" eb="6">
      <t>ムラマツ</t>
    </rPh>
    <rPh sb="6" eb="7">
      <t>ヒサ</t>
    </rPh>
    <rPh sb="7" eb="8">
      <t>ケイ</t>
    </rPh>
    <phoneticPr fontId="64"/>
  </si>
  <si>
    <t>Mechanics of Materials</t>
  </si>
  <si>
    <t>IWAMOTO, Takeshi</t>
  </si>
  <si>
    <t>材料力学</t>
    <rPh sb="0" eb="4">
      <t>ザイリョウリキガク</t>
    </rPh>
    <phoneticPr fontId="64"/>
  </si>
  <si>
    <t>岩本　剛</t>
    <rPh sb="0" eb="2">
      <t>イワモト</t>
    </rPh>
    <rPh sb="3" eb="4">
      <t>タケシ</t>
    </rPh>
    <phoneticPr fontId="64"/>
  </si>
  <si>
    <t>先進理工系科学専攻/数学プログラム</t>
    <rPh sb="10" eb="12">
      <t>スウガク</t>
    </rPh>
    <phoneticPr fontId="64"/>
  </si>
  <si>
    <t>From 9 May to 20 May,2022</t>
  </si>
  <si>
    <t>先進理工系科学専攻/物理学プログラム</t>
  </si>
  <si>
    <t>先進理工系科学専攻/地球惑星システム学プログラム</t>
  </si>
  <si>
    <t>先進理工系科学専攻/基礎化学プログラム</t>
  </si>
  <si>
    <t>TSE Program</t>
  </si>
  <si>
    <t>TSE Program members</t>
  </si>
  <si>
    <t>先進理工系科学専攻 / 理工学融合プログラム</t>
  </si>
  <si>
    <t>プログラム全体</t>
  </si>
  <si>
    <t>Special Needs Education</t>
  </si>
  <si>
    <t>Kawai, Norimune</t>
  </si>
  <si>
    <t>教育科学専攻教師教育デザイン学プログラム</t>
  </si>
  <si>
    <t>特別支援教育学領域</t>
  </si>
  <si>
    <t>川合　紀宗</t>
  </si>
  <si>
    <t>From 1 May to 31 May, 2023</t>
  </si>
  <si>
    <t>人間社会科学研究科</t>
    <rPh sb="0" eb="9">
      <t>ニンゲンシャカイカガクケンキュウカ</t>
    </rPh>
    <phoneticPr fontId="64"/>
  </si>
  <si>
    <t>人文社会科学専攻/法学・政治学プログラム</t>
    <rPh sb="0" eb="6">
      <t>ジンブンシャカイカガク</t>
    </rPh>
    <rPh sb="6" eb="8">
      <t>センコウ</t>
    </rPh>
    <rPh sb="9" eb="11">
      <t>ホウガク</t>
    </rPh>
    <rPh sb="12" eb="15">
      <t>セイジガク</t>
    </rPh>
    <phoneticPr fontId="64"/>
  </si>
  <si>
    <t>人文社会科学専攻/経済学プログラム</t>
    <rPh sb="0" eb="6">
      <t>ジンブンシャカイカガク</t>
    </rPh>
    <rPh sb="6" eb="8">
      <t>センコウ</t>
    </rPh>
    <rPh sb="9" eb="12">
      <t>ケイザイガク</t>
    </rPh>
    <rPh sb="12" eb="13">
      <t>ホウガク</t>
    </rPh>
    <phoneticPr fontId="64"/>
  </si>
  <si>
    <t>From 1 May to 15 May,2023</t>
  </si>
  <si>
    <t>From 1 May to 31 May,2023</t>
  </si>
  <si>
    <t>INSTITUTE OF RADIATION EMERGENCY MEDICINE</t>
  </si>
  <si>
    <t>Shinji Tokonami</t>
  </si>
  <si>
    <t>弘前大学</t>
    <rPh sb="0" eb="4">
      <t>ヒロサキダイガク</t>
    </rPh>
    <phoneticPr fontId="64"/>
  </si>
  <si>
    <t>大学院保健学研究科</t>
    <rPh sb="0" eb="3">
      <t>ダイガクイン</t>
    </rPh>
    <rPh sb="3" eb="9">
      <t>ホケンガクケンキュウカ</t>
    </rPh>
    <phoneticPr fontId="64"/>
  </si>
  <si>
    <t>保健学専攻／被ばく医療コース</t>
    <rPh sb="0" eb="5">
      <t>ホケンガクセンコウ</t>
    </rPh>
    <rPh sb="6" eb="7">
      <t>ヒ</t>
    </rPh>
    <rPh sb="9" eb="11">
      <t>イリョウ</t>
    </rPh>
    <phoneticPr fontId="64"/>
  </si>
  <si>
    <t>被ばく医療総合研究所</t>
    <rPh sb="0" eb="1">
      <t>ヒ</t>
    </rPh>
    <rPh sb="3" eb="10">
      <t>イリョウソウゴウケンキュウジョ</t>
    </rPh>
    <phoneticPr fontId="64"/>
  </si>
  <si>
    <t>床次　眞司</t>
    <rPh sb="0" eb="2">
      <t>トコナミ</t>
    </rPh>
    <rPh sb="3" eb="5">
      <t>シンジ</t>
    </rPh>
    <phoneticPr fontId="64"/>
  </si>
  <si>
    <t>Around July to August 2023</t>
  </si>
  <si>
    <t>Agricultural Science (Special Course for 
International Students from Asia，Africa　and the Pacific Rim）</t>
  </si>
  <si>
    <t>高知大学</t>
    <rPh sb="0" eb="2">
      <t>コウチ</t>
    </rPh>
    <rPh sb="2" eb="4">
      <t>ダイガク</t>
    </rPh>
    <phoneticPr fontId="64"/>
  </si>
  <si>
    <t>大学院総合人間自然科学研究科</t>
    <rPh sb="0" eb="3">
      <t>ダイガクイン</t>
    </rPh>
    <rPh sb="3" eb="5">
      <t>ソウゴウ</t>
    </rPh>
    <rPh sb="5" eb="7">
      <t>ニンゲン</t>
    </rPh>
    <rPh sb="7" eb="9">
      <t>シゼン</t>
    </rPh>
    <rPh sb="9" eb="11">
      <t>カガク</t>
    </rPh>
    <rPh sb="11" eb="14">
      <t>ケンキュウカ</t>
    </rPh>
    <phoneticPr fontId="64"/>
  </si>
  <si>
    <t>農林海洋科学専攻（アジア・アフリカ・環太平洋特別コース）</t>
    <rPh sb="0" eb="2">
      <t>ノウリン</t>
    </rPh>
    <rPh sb="2" eb="4">
      <t>カイヨウ</t>
    </rPh>
    <rPh sb="4" eb="6">
      <t>カガク</t>
    </rPh>
    <rPh sb="6" eb="8">
      <t>センコウ</t>
    </rPh>
    <phoneticPr fontId="64"/>
  </si>
  <si>
    <t>From February to April, 2023</t>
  </si>
  <si>
    <t>Regular student only</t>
  </si>
  <si>
    <t>6501B</t>
  </si>
  <si>
    <t>Crop Physiology</t>
  </si>
  <si>
    <t>Dr. Akira Miyazaki</t>
  </si>
  <si>
    <t>作物生理学研究室</t>
    <rPh sb="0" eb="2">
      <t>サクモツ</t>
    </rPh>
    <rPh sb="2" eb="5">
      <t>セイリガク</t>
    </rPh>
    <rPh sb="5" eb="8">
      <t>ケンキュウシツ</t>
    </rPh>
    <phoneticPr fontId="64"/>
  </si>
  <si>
    <t>宮崎　彰</t>
    <rPh sb="0" eb="2">
      <t>ミヤザキ</t>
    </rPh>
    <rPh sb="3" eb="4">
      <t>アキラ</t>
    </rPh>
    <phoneticPr fontId="64"/>
  </si>
  <si>
    <t>6501C</t>
  </si>
  <si>
    <t>Soil science and plant nutrition</t>
  </si>
  <si>
    <t>Dr. Naoki MORITSUKA</t>
  </si>
  <si>
    <t>植物栄養学研究室</t>
    <rPh sb="0" eb="2">
      <t>ショクブツ</t>
    </rPh>
    <rPh sb="2" eb="4">
      <t>エイヨウ</t>
    </rPh>
    <rPh sb="4" eb="5">
      <t>ガク</t>
    </rPh>
    <rPh sb="5" eb="8">
      <t>ケンキュウシツ</t>
    </rPh>
    <phoneticPr fontId="64"/>
  </si>
  <si>
    <t>森塚　直樹</t>
    <rPh sb="0" eb="2">
      <t>モリツカ</t>
    </rPh>
    <rPh sb="3" eb="5">
      <t>ナオキ</t>
    </rPh>
    <phoneticPr fontId="64"/>
  </si>
  <si>
    <t>6501D</t>
  </si>
  <si>
    <t>Crop protection/Chemical Ecology</t>
  </si>
  <si>
    <t>Dr. Shinichi Tebayashi</t>
  </si>
  <si>
    <t>化学生態学</t>
    <rPh sb="0" eb="5">
      <t>カガクセイタイガク</t>
    </rPh>
    <phoneticPr fontId="64"/>
  </si>
  <si>
    <t>手林　慎一</t>
    <rPh sb="0" eb="2">
      <t>テバヤシ</t>
    </rPh>
    <rPh sb="3" eb="5">
      <t>シンイチ</t>
    </rPh>
    <phoneticPr fontId="64"/>
  </si>
  <si>
    <t>6501E</t>
  </si>
  <si>
    <t>Water resource and irrigation system management</t>
  </si>
  <si>
    <t>Dr.Shushi SATO</t>
  </si>
  <si>
    <t>流域水学研究室</t>
    <rPh sb="0" eb="2">
      <t>リュウイキ</t>
    </rPh>
    <rPh sb="2" eb="3">
      <t>ミズ</t>
    </rPh>
    <rPh sb="3" eb="4">
      <t>ガク</t>
    </rPh>
    <phoneticPr fontId="64"/>
  </si>
  <si>
    <t>佐藤　周之</t>
    <rPh sb="0" eb="2">
      <t>サトウ</t>
    </rPh>
    <rPh sb="3" eb="4">
      <t>シュウ</t>
    </rPh>
    <rPh sb="4" eb="5">
      <t>ユキ</t>
    </rPh>
    <phoneticPr fontId="64"/>
  </si>
  <si>
    <t>6501F</t>
  </si>
  <si>
    <t>Livestock　management</t>
  </si>
  <si>
    <t>Dr. Kazutsugu Matsukawa</t>
  </si>
  <si>
    <t>家畜飼養管理学研究室</t>
  </si>
  <si>
    <t>松川　和嗣</t>
    <rPh sb="0" eb="2">
      <t>マツカワ</t>
    </rPh>
    <rPh sb="3" eb="4">
      <t>カズ</t>
    </rPh>
    <rPh sb="4" eb="5">
      <t>シ</t>
    </rPh>
    <phoneticPr fontId="64"/>
  </si>
  <si>
    <t>6501G</t>
  </si>
  <si>
    <t>Advanced aquatic environmental science</t>
  </si>
  <si>
    <t xml:space="preserve">
Dr.Masao ADACHI</t>
  </si>
  <si>
    <t>水族環境学研究室</t>
    <rPh sb="0" eb="5">
      <t>スイゾクカンキョウガク</t>
    </rPh>
    <rPh sb="5" eb="8">
      <t>ケンキュウシツ</t>
    </rPh>
    <phoneticPr fontId="64"/>
  </si>
  <si>
    <t>足立　真佐雄</t>
  </si>
  <si>
    <t>6501H</t>
  </si>
  <si>
    <t>Coastal ecology and conservation</t>
  </si>
  <si>
    <t>Dr.Kou IKEJIMA</t>
  </si>
  <si>
    <t>沿岸環境学研究室</t>
    <rPh sb="0" eb="2">
      <t>ケンキュ</t>
    </rPh>
    <phoneticPr fontId="64"/>
  </si>
  <si>
    <t>池島　耕</t>
  </si>
  <si>
    <t>高知大学</t>
    <rPh sb="0" eb="4">
      <t>コウチダイガク</t>
    </rPh>
    <phoneticPr fontId="64"/>
  </si>
  <si>
    <t>大学院総合人間自然科学研究科</t>
    <rPh sb="0" eb="3">
      <t>ダイガクイン</t>
    </rPh>
    <rPh sb="3" eb="11">
      <t>ソウゴウニンゲンシゼンカガク</t>
    </rPh>
    <rPh sb="11" eb="14">
      <t>ケンキュウカ</t>
    </rPh>
    <phoneticPr fontId="64"/>
  </si>
  <si>
    <t>医科学専攻公衆衛生学コース（修士課程）</t>
    <rPh sb="0" eb="5">
      <t>イカガクセンコウ</t>
    </rPh>
    <rPh sb="5" eb="10">
      <t>コウシュウエイセイガク</t>
    </rPh>
    <rPh sb="14" eb="18">
      <t>シュウシカテイ</t>
    </rPh>
    <phoneticPr fontId="64"/>
  </si>
  <si>
    <t>From 1 April to 15 May, 2023</t>
  </si>
  <si>
    <t>看護学専攻健康支援学分野</t>
    <rPh sb="0" eb="5">
      <t>カンゴガクセンコウ</t>
    </rPh>
    <rPh sb="5" eb="7">
      <t>ケンコウ</t>
    </rPh>
    <rPh sb="7" eb="9">
      <t>シエン</t>
    </rPh>
    <rPh sb="9" eb="10">
      <t>ガク</t>
    </rPh>
    <rPh sb="10" eb="12">
      <t>ブンヤ</t>
    </rPh>
    <phoneticPr fontId="64"/>
  </si>
  <si>
    <t>医学専攻医療学コース（博士課程）</t>
    <rPh sb="0" eb="4">
      <t>イガクセンコウ</t>
    </rPh>
    <rPh sb="4" eb="7">
      <t>イリョウガク</t>
    </rPh>
    <rPh sb="11" eb="15">
      <t>ハカセカテイ</t>
    </rPh>
    <phoneticPr fontId="64"/>
  </si>
  <si>
    <t>医学専攻生命科学コース（博士課程）</t>
    <rPh sb="0" eb="4">
      <t>イガクセンコウ</t>
    </rPh>
    <rPh sb="4" eb="8">
      <t>セイメイカガク</t>
    </rPh>
    <rPh sb="12" eb="16">
      <t>ハカセカテイ</t>
    </rPh>
    <phoneticPr fontId="64"/>
  </si>
  <si>
    <t>Froom 1 Aprila to 15 May, 2023</t>
  </si>
  <si>
    <t>黒潮圏総合科学専攻</t>
    <rPh sb="0" eb="2">
      <t>クロシオ</t>
    </rPh>
    <rPh sb="2" eb="3">
      <t>ケン</t>
    </rPh>
    <rPh sb="3" eb="5">
      <t>ソウゴウ</t>
    </rPh>
    <rPh sb="5" eb="7">
      <t>カガク</t>
    </rPh>
    <rPh sb="7" eb="9">
      <t>センコウ</t>
    </rPh>
    <phoneticPr fontId="64"/>
  </si>
  <si>
    <t>From July 25th, 2022 to July 27th, 2022</t>
  </si>
  <si>
    <t>国際大学大学院</t>
    <rPh sb="0" eb="2">
      <t>コクサイ</t>
    </rPh>
    <rPh sb="2" eb="4">
      <t>ダイガク</t>
    </rPh>
    <rPh sb="4" eb="7">
      <t>ダイガクイン</t>
    </rPh>
    <phoneticPr fontId="64"/>
  </si>
  <si>
    <t>国際関係学研究科</t>
    <rPh sb="0" eb="2">
      <t>コクサイ</t>
    </rPh>
    <rPh sb="2" eb="4">
      <t>カンケイ</t>
    </rPh>
    <rPh sb="4" eb="5">
      <t>ガク</t>
    </rPh>
    <rPh sb="5" eb="8">
      <t>ケンキュウカ</t>
    </rPh>
    <phoneticPr fontId="64"/>
  </si>
  <si>
    <t>国際開発学プログラム</t>
    <rPh sb="0" eb="2">
      <t>コクサイ</t>
    </rPh>
    <rPh sb="2" eb="4">
      <t>カイハツ</t>
    </rPh>
    <rPh sb="4" eb="5">
      <t>ガク</t>
    </rPh>
    <phoneticPr fontId="64"/>
  </si>
  <si>
    <t>Application deadline: March 31, 2023</t>
  </si>
  <si>
    <t>国際関係学プログラム</t>
  </si>
  <si>
    <t xml:space="preserve">公共経営・政策分析プログラム
</t>
  </si>
  <si>
    <t>日本・グローバル開発学プログラム:
学問分野:
「外交政策」
「経済政策」
「開発政策」
「公共経営」
からいずれか１分野を選択</t>
    <rPh sb="59" eb="61">
      <t>ブンヤ</t>
    </rPh>
    <rPh sb="62" eb="64">
      <t>センタク</t>
    </rPh>
    <phoneticPr fontId="64"/>
  </si>
  <si>
    <t>国際公共政策プログラム</t>
  </si>
  <si>
    <t>経済学クラスター</t>
    <rPh sb="0" eb="3">
      <t>ケイザイガク</t>
    </rPh>
    <phoneticPr fontId="64"/>
  </si>
  <si>
    <t>国際関係学クラスター</t>
    <rPh sb="0" eb="2">
      <t>コクサイ</t>
    </rPh>
    <rPh sb="2" eb="4">
      <t>カンケイ</t>
    </rPh>
    <rPh sb="4" eb="5">
      <t>ガク</t>
    </rPh>
    <phoneticPr fontId="64"/>
  </si>
  <si>
    <t>公共経営学クラスター</t>
    <rPh sb="4" eb="5">
      <t>ガク</t>
    </rPh>
    <phoneticPr fontId="64"/>
  </si>
  <si>
    <t>国際経営学研究科</t>
    <rPh sb="0" eb="5">
      <t>コクサイケイエイガク</t>
    </rPh>
    <rPh sb="5" eb="8">
      <t>ケンキュウカ</t>
    </rPh>
    <phoneticPr fontId="64"/>
  </si>
  <si>
    <t>佐賀大学</t>
    <rPh sb="0" eb="4">
      <t>サガダイガク</t>
    </rPh>
    <phoneticPr fontId="64"/>
  </si>
  <si>
    <t>農学研究科
（修士課程）</t>
    <rPh sb="0" eb="5">
      <t>ノウガクケンキュウカ</t>
    </rPh>
    <rPh sb="7" eb="9">
      <t>シュウシ</t>
    </rPh>
    <rPh sb="9" eb="11">
      <t>カテイ</t>
    </rPh>
    <phoneticPr fontId="64"/>
  </si>
  <si>
    <t>Deadline is end of April</t>
  </si>
  <si>
    <t>Laboratory of Development Economics</t>
  </si>
  <si>
    <t>Saliya De Silva</t>
  </si>
  <si>
    <t>地域デザイン研究科</t>
  </si>
  <si>
    <t>地域マネジメントコース</t>
  </si>
  <si>
    <t>開発経済学研究室</t>
    <rPh sb="0" eb="2">
      <t>カイハツ</t>
    </rPh>
    <rPh sb="2" eb="5">
      <t>ケイザイガク</t>
    </rPh>
    <rPh sb="5" eb="8">
      <t>ケンキュウシツ</t>
    </rPh>
    <phoneticPr fontId="64"/>
  </si>
  <si>
    <t>サーリヤ　ディ　シルバ</t>
  </si>
  <si>
    <t>Power Electronics and Semiconductor Laboratory</t>
  </si>
  <si>
    <t>Prof. Makoto Kasu</t>
  </si>
  <si>
    <t>理工学研究科</t>
    <rPh sb="0" eb="3">
      <t>リコウガク</t>
    </rPh>
    <rPh sb="3" eb="6">
      <t>ケンキュウカ</t>
    </rPh>
    <phoneticPr fontId="64"/>
  </si>
  <si>
    <t>電気電子工学コース</t>
    <rPh sb="0" eb="4">
      <t>デンキデンシ</t>
    </rPh>
    <rPh sb="4" eb="6">
      <t>コウガク</t>
    </rPh>
    <phoneticPr fontId="64"/>
  </si>
  <si>
    <t>パワーエレクトロニクス半導体研究室</t>
    <rPh sb="11" eb="14">
      <t>ハンドウタイ</t>
    </rPh>
    <rPh sb="14" eb="17">
      <t>ケンキュウシツ</t>
    </rPh>
    <phoneticPr fontId="64"/>
  </si>
  <si>
    <t>嘉数　誠</t>
    <rPh sb="0" eb="2">
      <t>カスウ</t>
    </rPh>
    <rPh sb="3" eb="4">
      <t>マコト</t>
    </rPh>
    <phoneticPr fontId="64"/>
  </si>
  <si>
    <t>Laboratory of Communication Engineering</t>
  </si>
  <si>
    <t>Ichihiko Toyoda</t>
  </si>
  <si>
    <t>理工学研究科</t>
    <rPh sb="0" eb="6">
      <t>リコウガクケンキュウカ</t>
    </rPh>
    <phoneticPr fontId="64"/>
  </si>
  <si>
    <t>電気電子工学コース（博士前期課程）/機械・電気エネルギー工学コース（博士後期課程）</t>
    <rPh sb="0" eb="6">
      <t>デンキデンシコウガク</t>
    </rPh>
    <rPh sb="10" eb="16">
      <t>ハカセゼンキカテイ</t>
    </rPh>
    <rPh sb="18" eb="20">
      <t>キカイ</t>
    </rPh>
    <rPh sb="21" eb="23">
      <t>デンキ</t>
    </rPh>
    <rPh sb="28" eb="30">
      <t>コウガク</t>
    </rPh>
    <rPh sb="34" eb="40">
      <t>ハカセコウキカテイ</t>
    </rPh>
    <phoneticPr fontId="64"/>
  </si>
  <si>
    <t>通信工学研究室</t>
    <rPh sb="0" eb="7">
      <t>ツウシンコウガクケンキュウシツ</t>
    </rPh>
    <phoneticPr fontId="64"/>
  </si>
  <si>
    <t>豊田一彦</t>
    <rPh sb="0" eb="2">
      <t>トヨダ</t>
    </rPh>
    <rPh sb="2" eb="4">
      <t>イチヒコ</t>
    </rPh>
    <phoneticPr fontId="64"/>
  </si>
  <si>
    <t>Cyber Phyisical System Laboratory</t>
  </si>
  <si>
    <t>Osamu FUKUDA</t>
  </si>
  <si>
    <t>理工学研究科
（修士課程）</t>
    <rPh sb="0" eb="3">
      <t>リコウガク</t>
    </rPh>
    <rPh sb="3" eb="6">
      <t>ケンキュウカ</t>
    </rPh>
    <rPh sb="8" eb="10">
      <t>シュウシ</t>
    </rPh>
    <rPh sb="10" eb="12">
      <t>カテイ</t>
    </rPh>
    <phoneticPr fontId="64"/>
  </si>
  <si>
    <t>AI・データサイエンス高度人材育成プログラム</t>
    <rPh sb="11" eb="13">
      <t xml:space="preserve">コウド </t>
    </rPh>
    <rPh sb="13" eb="15">
      <t>j</t>
    </rPh>
    <rPh sb="15" eb="17">
      <t>イクセイ</t>
    </rPh>
    <phoneticPr fontId="64"/>
  </si>
  <si>
    <t>サイバーフィジカルシステム研究室</t>
    <rPh sb="13" eb="16">
      <t>ケンキュウ</t>
    </rPh>
    <phoneticPr fontId="64"/>
  </si>
  <si>
    <t>福田　修</t>
    <rPh sb="0" eb="2">
      <t>フクダ</t>
    </rPh>
    <rPh sb="3" eb="4">
      <t>オサム</t>
    </rPh>
    <phoneticPr fontId="64"/>
  </si>
  <si>
    <t>理工学研究科
（博士後期課程）</t>
    <rPh sb="0" eb="6">
      <t>リコウガクケンキュウカ</t>
    </rPh>
    <rPh sb="8" eb="10">
      <t>ハクシ</t>
    </rPh>
    <rPh sb="10" eb="14">
      <t>コウキカテイ</t>
    </rPh>
    <phoneticPr fontId="64"/>
  </si>
  <si>
    <t>Tominaga Laboratory</t>
  </si>
  <si>
    <t>Masato Tominaga</t>
  </si>
  <si>
    <t>理工学専攻 /機能材料化学コース</t>
  </si>
  <si>
    <t>冨永研究室</t>
    <rPh sb="0" eb="5">
      <t>トミナガケンキュウシツ</t>
    </rPh>
    <phoneticPr fontId="64"/>
  </si>
  <si>
    <t>冨永昌人</t>
    <rPh sb="0" eb="4">
      <t>トミナガマサト</t>
    </rPh>
    <phoneticPr fontId="64"/>
  </si>
  <si>
    <t>Environmental Eco-Engineering Lab.</t>
  </si>
  <si>
    <t>YAMANISHI Hiroyuki</t>
  </si>
  <si>
    <t>佐賀大学</t>
  </si>
  <si>
    <t>都市基盤工学コース</t>
  </si>
  <si>
    <t>環境生態工学研究室</t>
  </si>
  <si>
    <t>山西博幸</t>
  </si>
  <si>
    <t>Laboratory of Thermal Energy Systems</t>
  </si>
  <si>
    <t>MIYARA Akio</t>
  </si>
  <si>
    <t>環境・エネルギー・健康科学グローバル教育プログラム</t>
  </si>
  <si>
    <t>熱エネルギーシステム研究室</t>
    <rPh sb="0" eb="1">
      <t>ネツ</t>
    </rPh>
    <rPh sb="10" eb="13">
      <t>ケンキュウシツ</t>
    </rPh>
    <phoneticPr fontId="64"/>
  </si>
  <si>
    <t>宮良　明男</t>
    <rPh sb="0" eb="2">
      <t>ミヤラ</t>
    </rPh>
    <rPh sb="3" eb="5">
      <t>アキオ</t>
    </rPh>
    <phoneticPr fontId="64"/>
  </si>
  <si>
    <t>AI・データサイエンス高度人材育成プログラム</t>
    <rPh sb="11" eb="13">
      <t>コウド</t>
    </rPh>
    <rPh sb="13" eb="17">
      <t>ジンザイイクセイ</t>
    </rPh>
    <phoneticPr fontId="64"/>
  </si>
  <si>
    <t>Md.Tawhidul Islam Khan</t>
  </si>
  <si>
    <t>先進健康科学研究科</t>
    <rPh sb="0" eb="2">
      <t>センシン</t>
    </rPh>
    <rPh sb="2" eb="6">
      <t>ケンコウカガク</t>
    </rPh>
    <rPh sb="6" eb="9">
      <t>ケンキュウカ</t>
    </rPh>
    <phoneticPr fontId="64"/>
  </si>
  <si>
    <t>三重大学</t>
    <rPh sb="0" eb="4">
      <t>ミエダイガク</t>
    </rPh>
    <phoneticPr fontId="64"/>
  </si>
  <si>
    <t>大学院生物資源学研究科</t>
    <rPh sb="0" eb="3">
      <t>ダイガクイン</t>
    </rPh>
    <rPh sb="3" eb="8">
      <t>セイブツシゲンガク</t>
    </rPh>
    <rPh sb="8" eb="11">
      <t>ケンキュウカ</t>
    </rPh>
    <phoneticPr fontId="64"/>
  </si>
  <si>
    <t>未定
To be　Determinded</t>
    <rPh sb="0" eb="2">
      <t>ミテイ</t>
    </rPh>
    <phoneticPr fontId="64"/>
  </si>
  <si>
    <t>From 5 April 2022 to 27 May 2022</t>
  </si>
  <si>
    <t>From 11 July 2022 to 22 July 2022</t>
  </si>
  <si>
    <t>大学院工学研究科</t>
    <rPh sb="0" eb="3">
      <t>ダイガクイン</t>
    </rPh>
    <rPh sb="3" eb="8">
      <t>コウガクケンキュウカ</t>
    </rPh>
    <phoneticPr fontId="64"/>
  </si>
  <si>
    <t>未定
To be　Determinded</t>
  </si>
  <si>
    <t>山形大学</t>
    <rPh sb="0" eb="2">
      <t>ヤマガタ</t>
    </rPh>
    <rPh sb="2" eb="4">
      <t>ダイガク</t>
    </rPh>
    <phoneticPr fontId="64"/>
  </si>
  <si>
    <t>大学院農学研究科</t>
    <rPh sb="0" eb="3">
      <t>ダイガクイン</t>
    </rPh>
    <rPh sb="3" eb="8">
      <t>ノウガクケンキュウカ</t>
    </rPh>
    <phoneticPr fontId="64"/>
  </si>
  <si>
    <t>農学専攻／生物環境学領域</t>
    <rPh sb="0" eb="4">
      <t>ノウガクセンコウ</t>
    </rPh>
    <rPh sb="5" eb="7">
      <t>セイブツ</t>
    </rPh>
    <rPh sb="7" eb="10">
      <t>カンキョウガク</t>
    </rPh>
    <rPh sb="10" eb="12">
      <t>リョウイキ</t>
    </rPh>
    <phoneticPr fontId="64"/>
  </si>
  <si>
    <t>From 1 March to 31 March, 2023</t>
  </si>
  <si>
    <t>農学専攻／生物生産学領域</t>
    <rPh sb="0" eb="4">
      <t>ノウガクセンコウ</t>
    </rPh>
    <rPh sb="5" eb="7">
      <t>セイブツ</t>
    </rPh>
    <rPh sb="7" eb="9">
      <t>セイサン</t>
    </rPh>
    <rPh sb="9" eb="10">
      <t>ガク</t>
    </rPh>
    <rPh sb="10" eb="12">
      <t>リョウイキ</t>
    </rPh>
    <phoneticPr fontId="64"/>
  </si>
  <si>
    <t>農学専攻／生物資源学領域</t>
    <rPh sb="0" eb="4">
      <t>ノウガクセンコウ</t>
    </rPh>
    <rPh sb="5" eb="7">
      <t>セイブツ</t>
    </rPh>
    <rPh sb="7" eb="9">
      <t>シゲン</t>
    </rPh>
    <rPh sb="9" eb="10">
      <t>ガク</t>
    </rPh>
    <rPh sb="10" eb="12">
      <t>リョウイキ</t>
    </rPh>
    <phoneticPr fontId="64"/>
  </si>
  <si>
    <t>山口大学</t>
    <rPh sb="0" eb="2">
      <t>ヤマグチ</t>
    </rPh>
    <rPh sb="2" eb="4">
      <t>ダイガク</t>
    </rPh>
    <phoneticPr fontId="64"/>
  </si>
  <si>
    <t>経済学研究科</t>
    <rPh sb="0" eb="3">
      <t>ケイザイガク</t>
    </rPh>
    <rPh sb="3" eb="5">
      <t>ケンキュウ</t>
    </rPh>
    <rPh sb="5" eb="6">
      <t>カ</t>
    </rPh>
    <phoneticPr fontId="64"/>
  </si>
  <si>
    <t>公共管理コース</t>
    <rPh sb="0" eb="2">
      <t>コウキョウ</t>
    </rPh>
    <rPh sb="2" eb="4">
      <t>カンリ</t>
    </rPh>
    <phoneticPr fontId="64"/>
  </si>
  <si>
    <t>From 22 March to 29march, 2022</t>
  </si>
  <si>
    <t>東アジア研究科</t>
    <rPh sb="0" eb="1">
      <t>ヒガシ</t>
    </rPh>
    <rPh sb="4" eb="7">
      <t>ケンキュウカ</t>
    </rPh>
    <phoneticPr fontId="64"/>
  </si>
  <si>
    <t xml:space="preserve">Around August, 2022  </t>
  </si>
  <si>
    <t>山口大学</t>
  </si>
  <si>
    <t>技術経営研究科</t>
  </si>
  <si>
    <t>From 17 April to 8 May, 2023</t>
  </si>
  <si>
    <t>Shigyo Lab.</t>
  </si>
  <si>
    <t>Prof. Masayoshi Shigyo</t>
  </si>
  <si>
    <t>山口大学</t>
    <rPh sb="0" eb="4">
      <t>ヤマグチダイガク</t>
    </rPh>
    <phoneticPr fontId="64"/>
  </si>
  <si>
    <t>創成科学研究科</t>
    <rPh sb="0" eb="7">
      <t>ソウセイカガクケンキュウカ</t>
    </rPh>
    <phoneticPr fontId="64"/>
  </si>
  <si>
    <t>農学系専攻</t>
    <rPh sb="0" eb="5">
      <t>ノウガクケイセンコウ</t>
    </rPh>
    <phoneticPr fontId="64"/>
  </si>
  <si>
    <t>執行研究室</t>
    <rPh sb="0" eb="2">
      <t>シギョウ</t>
    </rPh>
    <rPh sb="2" eb="5">
      <t>ケンキュウシツ</t>
    </rPh>
    <phoneticPr fontId="64"/>
  </si>
  <si>
    <t>執行　正義</t>
    <rPh sb="0" eb="2">
      <t>シギョウ</t>
    </rPh>
    <rPh sb="3" eb="5">
      <t>セイギ</t>
    </rPh>
    <phoneticPr fontId="64"/>
  </si>
  <si>
    <t>Scheduled for 24th to 31st March, 2023</t>
  </si>
  <si>
    <t>Araki Lab.</t>
  </si>
  <si>
    <t>Prof. Hideki Araki</t>
  </si>
  <si>
    <t>荒木研究室</t>
    <rPh sb="0" eb="5">
      <t>アラキケンキュウシツ</t>
    </rPh>
    <phoneticPr fontId="64"/>
  </si>
  <si>
    <t>荒木　英樹</t>
    <rPh sb="0" eb="2">
      <t>アラキ</t>
    </rPh>
    <rPh sb="3" eb="5">
      <t>ヒデキ</t>
    </rPh>
    <phoneticPr fontId="64"/>
  </si>
  <si>
    <t>5905A</t>
  </si>
  <si>
    <t>Joint Graduate School of Veterinary Medicine</t>
  </si>
  <si>
    <t>Veterinary Medicine</t>
  </si>
  <si>
    <t>Preventive Reproduction, Physiology, and Management</t>
  </si>
  <si>
    <t>Hiroya Kadokawa</t>
  </si>
  <si>
    <t>共同獣医学研究科</t>
    <rPh sb="0" eb="2">
      <t>キョウドウ</t>
    </rPh>
    <rPh sb="2" eb="5">
      <t>ジュウイガク</t>
    </rPh>
    <rPh sb="5" eb="8">
      <t>ケンキュウカ</t>
    </rPh>
    <phoneticPr fontId="64"/>
  </si>
  <si>
    <t>獣医学専攻</t>
    <rPh sb="0" eb="5">
      <t>ジュウイガクセンコウ</t>
    </rPh>
    <phoneticPr fontId="64"/>
  </si>
  <si>
    <t>獣医予防管理学</t>
    <rPh sb="0" eb="2">
      <t>ジュウイ</t>
    </rPh>
    <rPh sb="2" eb="4">
      <t>ヨボウ</t>
    </rPh>
    <rPh sb="4" eb="6">
      <t>カンリ</t>
    </rPh>
    <rPh sb="6" eb="7">
      <t>ガク</t>
    </rPh>
    <phoneticPr fontId="64"/>
  </si>
  <si>
    <t>角川博哉</t>
    <rPh sb="0" eb="2">
      <t>カドカワ</t>
    </rPh>
    <rPh sb="2" eb="4">
      <t>ヒロヤ</t>
    </rPh>
    <phoneticPr fontId="64"/>
  </si>
  <si>
    <t>around May, 2023</t>
  </si>
  <si>
    <t>5905B</t>
  </si>
  <si>
    <t>Laboratory of Molecular Immunology and Infectious Disease</t>
  </si>
  <si>
    <t>Kazuo Nishigaki</t>
  </si>
  <si>
    <t>共同獣医学研究科</t>
  </si>
  <si>
    <t>獣医学専攻</t>
  </si>
  <si>
    <t>感染症学研究室</t>
  </si>
  <si>
    <t>西垣一男</t>
  </si>
  <si>
    <t>5905C</t>
  </si>
  <si>
    <t>Veterinary Epidemiology</t>
  </si>
  <si>
    <t>Ai TAKANO</t>
  </si>
  <si>
    <t>獣医疫学</t>
    <rPh sb="0" eb="2">
      <t xml:space="preserve">ジュウイ </t>
    </rPh>
    <rPh sb="2" eb="4">
      <t xml:space="preserve">エキガク </t>
    </rPh>
    <phoneticPr fontId="64"/>
  </si>
  <si>
    <t>高野　愛</t>
    <rPh sb="0" eb="2">
      <t xml:space="preserve">タカノ </t>
    </rPh>
    <rPh sb="3" eb="4">
      <t xml:space="preserve">アイ </t>
    </rPh>
    <phoneticPr fontId="64"/>
  </si>
  <si>
    <t>5905D</t>
  </si>
  <si>
    <t>Veterinary Microbiology</t>
  </si>
  <si>
    <t>Daisuke Hayasaka</t>
  </si>
  <si>
    <t>獣医微生物学</t>
    <rPh sb="0" eb="6">
      <t>ジュウイビセイブツガク</t>
    </rPh>
    <phoneticPr fontId="64"/>
  </si>
  <si>
    <t>早坂　大輔</t>
    <rPh sb="0" eb="2">
      <t>ハヤサカ</t>
    </rPh>
    <rPh sb="3" eb="5">
      <t>ダイスケ</t>
    </rPh>
    <phoneticPr fontId="64"/>
  </si>
  <si>
    <t>Kawakami laboratry</t>
  </si>
  <si>
    <t>Takashi Kawakami</t>
  </si>
  <si>
    <t>山梨大学</t>
    <rPh sb="0" eb="4">
      <t>ヤマナシダイ</t>
    </rPh>
    <phoneticPr fontId="64"/>
  </si>
  <si>
    <t>大学院医工農学総合教育部</t>
  </si>
  <si>
    <t>バイオサイエンスコース、生命工学コース</t>
    <rPh sb="12" eb="16">
      <t>セイメイコウガク</t>
    </rPh>
    <phoneticPr fontId="64"/>
  </si>
  <si>
    <t>川上研究室</t>
    <rPh sb="0" eb="2">
      <t>カワカミ</t>
    </rPh>
    <rPh sb="2" eb="5">
      <t>ケンキュウシツ</t>
    </rPh>
    <phoneticPr fontId="64"/>
  </si>
  <si>
    <t>川上　隆史</t>
    <rPh sb="0" eb="2">
      <t>カワカミ</t>
    </rPh>
    <rPh sb="3" eb="5">
      <t>タカシ</t>
    </rPh>
    <phoneticPr fontId="64"/>
  </si>
  <si>
    <t>From 20 June to 27 June, 2022</t>
  </si>
  <si>
    <t>Inukai Laboratory</t>
  </si>
  <si>
    <t>Prof. Junji Inukai</t>
  </si>
  <si>
    <t>山梨大学</t>
  </si>
  <si>
    <t>大学院医工農学総合教育部</t>
    <rPh sb="0" eb="3">
      <t>ダイガクイン</t>
    </rPh>
    <rPh sb="3" eb="4">
      <t>イ</t>
    </rPh>
    <rPh sb="4" eb="5">
      <t>コウ</t>
    </rPh>
    <rPh sb="5" eb="7">
      <t>ノウガク</t>
    </rPh>
    <rPh sb="7" eb="9">
      <t>ソウゴウ</t>
    </rPh>
    <rPh sb="9" eb="11">
      <t>キョウイク</t>
    </rPh>
    <rPh sb="11" eb="12">
      <t>ブ</t>
    </rPh>
    <phoneticPr fontId="64"/>
  </si>
  <si>
    <t>工学専攻・グリーンエネルギー変換工学特別教育プログラム</t>
  </si>
  <si>
    <t>犬飼研究室</t>
    <rPh sb="0" eb="5">
      <t>イヌカイケンキュウシツ</t>
    </rPh>
    <phoneticPr fontId="64"/>
  </si>
  <si>
    <t>犬飼潤治</t>
    <rPh sb="0" eb="4">
      <t>イヌカイジュンジ</t>
    </rPh>
    <phoneticPr fontId="64"/>
  </si>
  <si>
    <t>May, 2023</t>
  </si>
  <si>
    <t>工学専攻・エネルギー物質科学コース</t>
    <rPh sb="0" eb="2">
      <t>コウガク</t>
    </rPh>
    <rPh sb="2" eb="4">
      <t>センコウ</t>
    </rPh>
    <rPh sb="10" eb="12">
      <t>ブッシツ</t>
    </rPh>
    <rPh sb="12" eb="14">
      <t>カガク</t>
    </rPh>
    <phoneticPr fontId="64"/>
  </si>
  <si>
    <t>Miyatake Laboratory</t>
  </si>
  <si>
    <t>Prof. Kenji Miyatake</t>
  </si>
  <si>
    <t>宮武研究室</t>
    <rPh sb="0" eb="5">
      <t>ミヤタケケンキュウシツ</t>
    </rPh>
    <phoneticPr fontId="64"/>
  </si>
  <si>
    <t>宮武健治</t>
    <rPh sb="0" eb="4">
      <t>ミヤタケケンジ</t>
    </rPh>
    <phoneticPr fontId="64"/>
  </si>
  <si>
    <t>Interdisciplinary Center for River Basin Environment</t>
  </si>
  <si>
    <t>Prof. Kei NISHIDA</t>
  </si>
  <si>
    <t>山梨大学</t>
    <rPh sb="0" eb="2">
      <t>ヤマナシ</t>
    </rPh>
    <rPh sb="2" eb="4">
      <t>ダイガク</t>
    </rPh>
    <phoneticPr fontId="23"/>
  </si>
  <si>
    <t>医工農学総合教育部</t>
  </si>
  <si>
    <t>工学専攻・流域環境科学特別教育プログラム</t>
  </si>
  <si>
    <t>国際流域環境研究センター</t>
    <rPh sb="0" eb="8">
      <t>コクサイリュウイキカンキョウケンキュウ</t>
    </rPh>
    <phoneticPr fontId="23"/>
  </si>
  <si>
    <t>西田継</t>
    <rPh sb="0" eb="2">
      <t>ニシダ</t>
    </rPh>
    <rPh sb="2" eb="3">
      <t>ケイ</t>
    </rPh>
    <phoneticPr fontId="23"/>
  </si>
  <si>
    <t>工学専攻・環境社会システム学コース・流域環境科学分野</t>
    <rPh sb="0" eb="2">
      <t>コウガク</t>
    </rPh>
    <rPh sb="2" eb="4">
      <t>センコウ</t>
    </rPh>
    <phoneticPr fontId="24"/>
  </si>
  <si>
    <t>Environmental soil microbiology lab.</t>
  </si>
  <si>
    <t>Ryota Kataoka</t>
  </si>
  <si>
    <t>山梨大学</t>
    <rPh sb="0" eb="4">
      <t>ヤマナシダイガク</t>
    </rPh>
    <phoneticPr fontId="64"/>
  </si>
  <si>
    <t>工学専攻・環境社会システム学コース</t>
    <rPh sb="0" eb="2">
      <t>コウガク</t>
    </rPh>
    <rPh sb="2" eb="4">
      <t>センコウ</t>
    </rPh>
    <rPh sb="5" eb="7">
      <t>カンキョウ</t>
    </rPh>
    <rPh sb="7" eb="9">
      <t>シャカイ</t>
    </rPh>
    <rPh sb="13" eb="14">
      <t>ガク</t>
    </rPh>
    <phoneticPr fontId="64"/>
  </si>
  <si>
    <t>環境土壌微生物学研究室</t>
    <rPh sb="0" eb="2">
      <t>カンキョウ</t>
    </rPh>
    <rPh sb="2" eb="4">
      <t>ドジョウ</t>
    </rPh>
    <rPh sb="4" eb="8">
      <t>ビセイブツガク</t>
    </rPh>
    <rPh sb="8" eb="11">
      <t>ケンキュウシツ</t>
    </rPh>
    <phoneticPr fontId="64"/>
  </si>
  <si>
    <t>片岡良太</t>
    <rPh sb="0" eb="2">
      <t>カタオカ</t>
    </rPh>
    <rPh sb="2" eb="4">
      <t>リョウタ</t>
    </rPh>
    <phoneticPr fontId="64"/>
  </si>
  <si>
    <t>7302A</t>
  </si>
  <si>
    <t xml:space="preserve">Tropical Crop Science </t>
  </si>
  <si>
    <t xml:space="preserve">Jun-Ichi SAKAGAMI </t>
  </si>
  <si>
    <t>鹿児島大学</t>
  </si>
  <si>
    <t>大学院連合農学研究科</t>
    <rPh sb="3" eb="7">
      <t>レンゴウノウガク</t>
    </rPh>
    <phoneticPr fontId="64"/>
  </si>
  <si>
    <t>生物生産科学専攻/熱帯資源・植物生産科学</t>
    <rPh sb="0" eb="8">
      <t>セイブツセイサンカガクセンコウ</t>
    </rPh>
    <rPh sb="9" eb="13">
      <t>ネッタイシゲン</t>
    </rPh>
    <rPh sb="14" eb="20">
      <t>ショクブツセイサンカガク</t>
    </rPh>
    <phoneticPr fontId="64"/>
  </si>
  <si>
    <t>熱帯作物学</t>
    <rPh sb="0" eb="2">
      <t>ネッタイ</t>
    </rPh>
    <rPh sb="2" eb="3">
      <t>サク</t>
    </rPh>
    <rPh sb="3" eb="4">
      <t>モツ</t>
    </rPh>
    <rPh sb="4" eb="5">
      <t>ガク</t>
    </rPh>
    <phoneticPr fontId="64"/>
  </si>
  <si>
    <t>坂上潤一</t>
    <rPh sb="0" eb="2">
      <t>サカガミ</t>
    </rPh>
    <rPh sb="2" eb="4">
      <t>ジュンイチ</t>
    </rPh>
    <phoneticPr fontId="64"/>
  </si>
  <si>
    <t>From 8 May to 16 June, 2023 (tentative schedule)</t>
  </si>
  <si>
    <t>From 6 May to 17 June, 2022</t>
  </si>
  <si>
    <t>Comparative Invironmental Agronomy</t>
  </si>
  <si>
    <t xml:space="preserve">Katsuyoshi　SHIMIZU </t>
  </si>
  <si>
    <t>比較環境農学</t>
    <rPh sb="0" eb="6">
      <t>ヒカク</t>
    </rPh>
    <phoneticPr fontId="64"/>
  </si>
  <si>
    <t>志水勝好</t>
    <rPh sb="0" eb="4">
      <t>シミズカツヨシ</t>
    </rPh>
    <phoneticPr fontId="64"/>
  </si>
  <si>
    <t>7302C</t>
  </si>
  <si>
    <t>Laboratory of Plant Breeding</t>
  </si>
  <si>
    <t xml:space="preserve">Katsuyuki　ICHITANI  </t>
  </si>
  <si>
    <t>植物育種学</t>
    <rPh sb="0" eb="5">
      <t>ショクブツイクシュガク</t>
    </rPh>
    <phoneticPr fontId="64"/>
  </si>
  <si>
    <t>一谷　勝之</t>
    <rPh sb="0" eb="2">
      <t>イチタニ</t>
    </rPh>
    <rPh sb="3" eb="5">
      <t>カツユキ</t>
    </rPh>
    <phoneticPr fontId="64"/>
  </si>
  <si>
    <t>Nanobiotechnology Lab</t>
  </si>
  <si>
    <t>VESTERGAARD, Mun'delanji Catherine Mthangeyi</t>
  </si>
  <si>
    <t>応用生命科学専攻/生物機能化学</t>
    <rPh sb="0" eb="8">
      <t>オウヨウセイメイカガクセンコウ</t>
    </rPh>
    <rPh sb="9" eb="11">
      <t>セイブツ</t>
    </rPh>
    <rPh sb="11" eb="13">
      <t>キノウ</t>
    </rPh>
    <rPh sb="13" eb="15">
      <t>カガク</t>
    </rPh>
    <phoneticPr fontId="64"/>
  </si>
  <si>
    <t>ナノビオテクノロギ</t>
  </si>
  <si>
    <t>フェスターガード　ムンデランジ　キャサリンムタンゲイ</t>
  </si>
  <si>
    <t>Silviculture</t>
  </si>
  <si>
    <t xml:space="preserve">Shin　UGAWA  </t>
  </si>
  <si>
    <t>農水圏資源環境科学/生物環境保全化学</t>
    <rPh sb="0" eb="9">
      <t>ノウスイケンシゲンカンキョウカガク</t>
    </rPh>
    <rPh sb="10" eb="18">
      <t>セイブツカンキョウホゼンカガク</t>
    </rPh>
    <phoneticPr fontId="64"/>
  </si>
  <si>
    <t>育林学</t>
    <rPh sb="0" eb="3">
      <t>イクリンガク</t>
    </rPh>
    <phoneticPr fontId="64"/>
  </si>
  <si>
    <t>鵜川　信</t>
    <rPh sb="0" eb="2">
      <t>ウカワ</t>
    </rPh>
    <rPh sb="3" eb="4">
      <t>シン</t>
    </rPh>
    <phoneticPr fontId="64"/>
  </si>
  <si>
    <t>7302F</t>
  </si>
  <si>
    <t>The United Graduate School of Agricultural Sciences</t>
  </si>
  <si>
    <t>Resource and Environmental Science of Agriculture, Forestry and Fisheries/Regional and Global Resource Economics</t>
  </si>
  <si>
    <t>Marketing and Management of Fisheries and Aquaculture</t>
  </si>
  <si>
    <t xml:space="preserve">Masaaki SANO  </t>
  </si>
  <si>
    <t>生物生産科学専攻/地域・国際資源経済学</t>
    <rPh sb="0" eb="8">
      <t>セイブツセイサンカガクセンコウ</t>
    </rPh>
    <rPh sb="9" eb="11">
      <t>チイキ</t>
    </rPh>
    <rPh sb="12" eb="19">
      <t>コクサイシゲンケイザイガク</t>
    </rPh>
    <phoneticPr fontId="64"/>
  </si>
  <si>
    <t>水産流通学</t>
    <rPh sb="0" eb="2">
      <t>スイサン</t>
    </rPh>
    <rPh sb="2" eb="4">
      <t>リュウツウ</t>
    </rPh>
    <rPh sb="4" eb="5">
      <t>ガク</t>
    </rPh>
    <phoneticPr fontId="64"/>
  </si>
  <si>
    <t>佐野雅昭</t>
    <rPh sb="0" eb="4">
      <t>サノマサアキ</t>
    </rPh>
    <phoneticPr fontId="64"/>
  </si>
  <si>
    <t>From 1 March to 20 April, 2023(Tentative Schedule)</t>
  </si>
  <si>
    <t>From 1 March to 20 April, 2022</t>
  </si>
  <si>
    <t xml:space="preserve">Resource and Environmental Science of Agriculture, Forestry and Fisheries/Fisheries Science on Resources and Environments
</t>
  </si>
  <si>
    <t>Aquatic Toxicology and Polution Research Laboratory</t>
  </si>
  <si>
    <t xml:space="preserve">Seiichi UNO  </t>
  </si>
  <si>
    <t>農水圏資源環境科学/水産資源環境科学</t>
    <rPh sb="0" eb="9">
      <t>ノウスイケンシゲンカンキョウカガク</t>
    </rPh>
    <rPh sb="10" eb="18">
      <t>スイサンシゲンカンキョウカガク</t>
    </rPh>
    <phoneticPr fontId="64"/>
  </si>
  <si>
    <t>環境保全学</t>
    <rPh sb="0" eb="2">
      <t>カンキョウ</t>
    </rPh>
    <rPh sb="2" eb="5">
      <t>ホゼンガク</t>
    </rPh>
    <phoneticPr fontId="64"/>
  </si>
  <si>
    <t>宇野誠一</t>
    <rPh sb="0" eb="4">
      <t>ウノセイイチ</t>
    </rPh>
    <phoneticPr fontId="64"/>
  </si>
  <si>
    <t>Nanobiotechnology L</t>
  </si>
  <si>
    <t>鹿児島大学</t>
    <rPh sb="0" eb="3">
      <t>カゴシマ</t>
    </rPh>
    <rPh sb="3" eb="5">
      <t>ダイガク</t>
    </rPh>
    <phoneticPr fontId="64"/>
  </si>
  <si>
    <t>大学院農林水産学研究科</t>
    <rPh sb="0" eb="3">
      <t>ダイガクイン</t>
    </rPh>
    <rPh sb="3" eb="5">
      <t>ノウリン</t>
    </rPh>
    <rPh sb="5" eb="7">
      <t>スイサン</t>
    </rPh>
    <rPh sb="7" eb="8">
      <t>ガク</t>
    </rPh>
    <rPh sb="8" eb="11">
      <t>ケンキュウカ</t>
    </rPh>
    <phoneticPr fontId="64"/>
  </si>
  <si>
    <t>食品創成科学専攻/先端生命科学コース</t>
    <rPh sb="0" eb="2">
      <t>ショクヒン</t>
    </rPh>
    <rPh sb="2" eb="4">
      <t>ソウセイ</t>
    </rPh>
    <rPh sb="4" eb="6">
      <t>カガク</t>
    </rPh>
    <rPh sb="6" eb="8">
      <t>センコウ</t>
    </rPh>
    <rPh sb="9" eb="11">
      <t>センタン</t>
    </rPh>
    <rPh sb="11" eb="13">
      <t>セイメイ</t>
    </rPh>
    <rPh sb="13" eb="15">
      <t>カガク</t>
    </rPh>
    <phoneticPr fontId="64"/>
  </si>
  <si>
    <t>ナノバイオテクノロジー</t>
  </si>
  <si>
    <t>フェスターガード　ムンデランジ　キャサリン　ムタンゲイ</t>
  </si>
  <si>
    <t xml:space="preserve">UGAWA Shin </t>
  </si>
  <si>
    <t>農林資源科学専攻/森林科学コース</t>
    <rPh sb="0" eb="2">
      <t>ノウリン</t>
    </rPh>
    <rPh sb="2" eb="4">
      <t>シゲン</t>
    </rPh>
    <rPh sb="4" eb="6">
      <t>カガク</t>
    </rPh>
    <rPh sb="6" eb="8">
      <t>センコウ</t>
    </rPh>
    <rPh sb="9" eb="11">
      <t>シンリン</t>
    </rPh>
    <rPh sb="11" eb="13">
      <t>カガク</t>
    </rPh>
    <phoneticPr fontId="64"/>
  </si>
  <si>
    <t>育林学</t>
  </si>
  <si>
    <t>鵜川　信</t>
  </si>
  <si>
    <t>7301C</t>
  </si>
  <si>
    <t>Forest planning</t>
  </si>
  <si>
    <t>KAJISA Tsuyoshi</t>
  </si>
  <si>
    <t>農林資源科学専攻/
森林科学コース</t>
  </si>
  <si>
    <t>森林計画学</t>
  </si>
  <si>
    <t>加治佐　剛</t>
  </si>
  <si>
    <t>SHIMIZU Katsuyoshi</t>
  </si>
  <si>
    <t>農林資源科学専攻/
植物生産科学コース</t>
    <rPh sb="10" eb="12">
      <t>ショクブツ</t>
    </rPh>
    <rPh sb="12" eb="14">
      <t>セイサン</t>
    </rPh>
    <phoneticPr fontId="64"/>
  </si>
  <si>
    <t>比較環境農学</t>
    <rPh sb="0" eb="2">
      <t>ヒカク</t>
    </rPh>
    <rPh sb="2" eb="4">
      <t>カンキョウ</t>
    </rPh>
    <rPh sb="4" eb="6">
      <t>ノウガク</t>
    </rPh>
    <phoneticPr fontId="64"/>
  </si>
  <si>
    <t>志水　勝好</t>
  </si>
  <si>
    <t>7301E</t>
  </si>
  <si>
    <t>Plant Breeding</t>
  </si>
  <si>
    <t xml:space="preserve">ICHITANI Katsuyuki </t>
  </si>
  <si>
    <t>植物育種学</t>
  </si>
  <si>
    <t>一谷　勝之</t>
  </si>
  <si>
    <t>7301F</t>
  </si>
  <si>
    <t xml:space="preserve">SAKAGAMI Jun-Ichi </t>
  </si>
  <si>
    <t>熱帯作物学</t>
  </si>
  <si>
    <t>坂上　潤一</t>
  </si>
  <si>
    <t xml:space="preserve">Graduate School of Medical and Dental Sciences
</t>
  </si>
  <si>
    <t>Division of HTLV-1/ATL Carcinogenesis and Therapeutics　※</t>
  </si>
  <si>
    <t>Shingo Nakahata</t>
  </si>
  <si>
    <t xml:space="preserve">大学院医歯学総合研究科
</t>
  </si>
  <si>
    <t>健康科学専攻</t>
  </si>
  <si>
    <t>HTLV-1／ATL 病態制御学分野　※</t>
  </si>
  <si>
    <t>中畑新吾</t>
  </si>
  <si>
    <t>【修士（Master Course）】
From 30 May to 10 June,2022
【博士（Doctoral Program）】
From 12 July to 14 July,2022</t>
    <rPh sb="1" eb="3">
      <t>シュウシ</t>
    </rPh>
    <rPh sb="50" eb="52">
      <t>ハカセ</t>
    </rPh>
    <phoneticPr fontId="64"/>
  </si>
  <si>
    <t>From 4 July to 11 July,2022</t>
  </si>
  <si>
    <t>Division of Antiviral Therapy　※</t>
  </si>
  <si>
    <t>Kenji Maeda</t>
  </si>
  <si>
    <t>抗ウイルス療法研究分野　※</t>
  </si>
  <si>
    <t>前田賢次</t>
  </si>
  <si>
    <t>順天堂大学</t>
    <rPh sb="0" eb="5">
      <t>ジュンテンドウダイガク</t>
    </rPh>
    <phoneticPr fontId="2"/>
  </si>
  <si>
    <t>医学研究科</t>
    <rPh sb="0" eb="5">
      <t>イガクケンキュウカ</t>
    </rPh>
    <phoneticPr fontId="2"/>
  </si>
  <si>
    <t>医科学専攻</t>
    <rPh sb="0" eb="5">
      <t>イカガクセンコウ</t>
    </rPh>
    <phoneticPr fontId="2"/>
  </si>
  <si>
    <t>From 7 November to 9 December, 2022</t>
  </si>
  <si>
    <t>医学専攻</t>
  </si>
  <si>
    <t>8002A</t>
  </si>
  <si>
    <t>Graduate school of Health Care and Nursing</t>
  </si>
  <si>
    <t>Global Nursing</t>
  </si>
  <si>
    <t>Prof. Ritsuko Wakabayashi</t>
  </si>
  <si>
    <t>医療看護学研究科</t>
    <rPh sb="0" eb="8">
      <t>イリョウカンゴガクケンキュウカ</t>
    </rPh>
    <phoneticPr fontId="2"/>
  </si>
  <si>
    <t>グローバルナーシング</t>
  </si>
  <si>
    <t>若林　律子</t>
    <rPh sb="0" eb="2">
      <t>ワカバヤシ</t>
    </rPh>
    <rPh sb="3" eb="5">
      <t>リツコ</t>
    </rPh>
    <phoneticPr fontId="2"/>
  </si>
  <si>
    <t>未定</t>
    <rPh sb="0" eb="2">
      <t>ミテイ</t>
    </rPh>
    <phoneticPr fontId="2"/>
  </si>
  <si>
    <t>From 21 February to 21 March,2022</t>
  </si>
  <si>
    <t>上智大学</t>
  </si>
  <si>
    <t>地球環境学研究科</t>
  </si>
  <si>
    <t>地球環境学専攻国際環境コース</t>
    <rPh sb="0" eb="5">
      <t>チキュウカンキョウガク</t>
    </rPh>
    <rPh sb="5" eb="7">
      <t>センコウ</t>
    </rPh>
    <rPh sb="7" eb="9">
      <t>コクサイ</t>
    </rPh>
    <rPh sb="9" eb="11">
      <t>カンキョウ</t>
    </rPh>
    <phoneticPr fontId="64"/>
  </si>
  <si>
    <t xml:space="preserve">Online Application Period：March 15, 2023, 10:00 a.m. ~ April 5, 2023, 11:59 p.m. (JST)
Materials Receipt Deadline：April 12, 2023
</t>
  </si>
  <si>
    <t>2602A</t>
  </si>
  <si>
    <t>Graduate Scool of Science and Technology</t>
  </si>
  <si>
    <t xml:space="preserve">Gradaute Program in Green Science and Engineering Division </t>
  </si>
  <si>
    <t>上智大学</t>
    <rPh sb="0" eb="2">
      <t>ジョウチ</t>
    </rPh>
    <rPh sb="2" eb="4">
      <t>ダイガク</t>
    </rPh>
    <phoneticPr fontId="64"/>
  </si>
  <si>
    <t>理工学研究科</t>
    <rPh sb="0" eb="2">
      <t>リコウ</t>
    </rPh>
    <rPh sb="2" eb="3">
      <t>ガク</t>
    </rPh>
    <rPh sb="3" eb="6">
      <t>ケンキュウカ</t>
    </rPh>
    <phoneticPr fontId="64"/>
  </si>
  <si>
    <t>理工学専攻ｸﾞﾘｰﾝｻｲｴﾝｽ・ｴﾝｼﾞﾆｱﾘﾝｸﾞ領域</t>
  </si>
  <si>
    <t>グローバル・スタディーズ研究科</t>
    <rPh sb="12" eb="15">
      <t>ケンキュウカ</t>
    </rPh>
    <phoneticPr fontId="23"/>
  </si>
  <si>
    <t>グローバル社会専攻</t>
    <rPh sb="5" eb="7">
      <t>シャカイ</t>
    </rPh>
    <rPh sb="7" eb="9">
      <t>センコウ</t>
    </rPh>
    <phoneticPr fontId="23"/>
  </si>
  <si>
    <t>None</t>
  </si>
  <si>
    <t>Dr Miki Sugimura
Dr Masamichi Ueno
Dr Taro Komatsu
Dr Maria Manzon</t>
  </si>
  <si>
    <t>上智大学</t>
    <rPh sb="0" eb="4">
      <t>ジョウチダイガク</t>
    </rPh>
    <phoneticPr fontId="64"/>
  </si>
  <si>
    <t>総合人間科学研究科</t>
    <rPh sb="0" eb="6">
      <t>ソウゴウニンゲンカガク</t>
    </rPh>
    <rPh sb="6" eb="9">
      <t>ケンキュウカ</t>
    </rPh>
    <phoneticPr fontId="64"/>
  </si>
  <si>
    <t>教育学専攻</t>
    <rPh sb="0" eb="3">
      <t>キョウイクガク</t>
    </rPh>
    <rPh sb="3" eb="5">
      <t>センコウ</t>
    </rPh>
    <phoneticPr fontId="64"/>
  </si>
  <si>
    <t>杉村美紀教授
上野正道教授
小松太郎教授
マリア・マンゾン准教授</t>
    <rPh sb="29" eb="32">
      <t>ジュンキョウジュ</t>
    </rPh>
    <phoneticPr fontId="64"/>
  </si>
  <si>
    <t>From 10 April to 14 April, 2023（予定）</t>
    <rPh sb="32" eb="34">
      <t>ヨテイ</t>
    </rPh>
    <phoneticPr fontId="64"/>
  </si>
  <si>
    <t>Early October 2022</t>
  </si>
  <si>
    <t>新潟県立大学</t>
    <rPh sb="0" eb="4">
      <t>ニイガタケンリツ</t>
    </rPh>
    <rPh sb="4" eb="6">
      <t>ダイガク</t>
    </rPh>
    <phoneticPr fontId="64"/>
  </si>
  <si>
    <t>国際地域学研究科</t>
    <rPh sb="0" eb="2">
      <t>コクサイ</t>
    </rPh>
    <rPh sb="2" eb="4">
      <t>チイキ</t>
    </rPh>
    <rPh sb="4" eb="5">
      <t>ガク</t>
    </rPh>
    <rPh sb="5" eb="7">
      <t>ケンキュウ</t>
    </rPh>
    <rPh sb="7" eb="8">
      <t>カ</t>
    </rPh>
    <phoneticPr fontId="64"/>
  </si>
  <si>
    <t>Feb 6-16, 2023</t>
  </si>
  <si>
    <t>新潟大学</t>
  </si>
  <si>
    <t>自然科学研究科</t>
  </si>
  <si>
    <t>数理物質科学専攻／物理学コース</t>
  </si>
  <si>
    <t>PhD (Graduate School Research Student): April 28, 2022
Master's (Undergraduate Research Student): 
Undergrad Fclty of Science: May 10, 2022
Undergrad Fclty of Engineering: April 1, 2022
Undergrad Fclty of Agriculture: April 15, 2022</t>
  </si>
  <si>
    <t>数理物質科学専攻／化学コース</t>
  </si>
  <si>
    <t>材料生産システム専攻／機能材料科学コース</t>
  </si>
  <si>
    <t>材料生産システム専攻／素材生産科学コース</t>
  </si>
  <si>
    <t>材料生産システム専攻／機械科学コース</t>
  </si>
  <si>
    <t>材料生産システム専攻／社会システム工学コース</t>
  </si>
  <si>
    <t>電気情報工学専攻／情報工学コース</t>
  </si>
  <si>
    <t>電気情報工学専攻／電気電子工学コース</t>
  </si>
  <si>
    <t>電気情報工学専攻／人間支援科学コース</t>
  </si>
  <si>
    <t>生命・食料科学専攻／基礎生命科学コース</t>
  </si>
  <si>
    <t>ITOH Kimiko</t>
  </si>
  <si>
    <t>生命・食料科学専攻／応用生命・食品科学コース</t>
  </si>
  <si>
    <t>伊藤　紀美子</t>
  </si>
  <si>
    <t>OHTAKE Norikuni</t>
  </si>
  <si>
    <t>大竹　憲邦</t>
  </si>
  <si>
    <t>JOH Toshio</t>
  </si>
  <si>
    <t>城　斗志夫</t>
  </si>
  <si>
    <t>NISHIUMI Tadayuki</t>
  </si>
  <si>
    <t>西海　理之</t>
  </si>
  <si>
    <t>HARADA Naoki</t>
  </si>
  <si>
    <t>原田　直樹</t>
  </si>
  <si>
    <t>FUJIMURA Shinobu</t>
  </si>
  <si>
    <t>藤村　忍</t>
  </si>
  <si>
    <t>MITSUI Toshiaki</t>
  </si>
  <si>
    <t>三ツ井　敏明</t>
  </si>
  <si>
    <t>NAKANO Masaru</t>
  </si>
  <si>
    <t>中野　優</t>
  </si>
  <si>
    <t>KITAOKA Motomitsu</t>
  </si>
  <si>
    <t>北岡　本光</t>
  </si>
  <si>
    <t>SATO Tsutomu</t>
  </si>
  <si>
    <t>佐藤　努</t>
  </si>
  <si>
    <t>SUZUKI Kazushi</t>
  </si>
  <si>
    <t>鈴木　一史</t>
  </si>
  <si>
    <t>HIRATA Dai</t>
  </si>
  <si>
    <t>平田　大</t>
  </si>
  <si>
    <t>MOTONAGA Yoshitaka</t>
  </si>
  <si>
    <t>元永　佳孝</t>
  </si>
  <si>
    <t>Lab. of Applied Protistology</t>
  </si>
  <si>
    <t>ASILOGLU Muhammet Rasit</t>
  </si>
  <si>
    <t>応用原生生物学</t>
  </si>
  <si>
    <t>ｱｼﾙｵｸﾞﾙ ﾑﾊﾝﾒﾂﾄ ﾗｼﾂﾄ</t>
  </si>
  <si>
    <t>ITANO Shiro</t>
  </si>
  <si>
    <t>生命・食料科学専攻／生物資源科学コース</t>
  </si>
  <si>
    <t>板野　志郎</t>
  </si>
  <si>
    <t>OKAZAKI Keiichi</t>
  </si>
  <si>
    <t>岡崎　桂一</t>
  </si>
  <si>
    <t>Laboratory of Agriculture and Rural Development</t>
  </si>
  <si>
    <t>KIMINAMI Lily</t>
  </si>
  <si>
    <t>農業農村開発研究室</t>
  </si>
  <si>
    <t>木南　莉莉</t>
  </si>
  <si>
    <t>SANO Yoshitaka</t>
  </si>
  <si>
    <t>佐野　義孝</t>
  </si>
  <si>
    <t>SUGIYAMA Toshie</t>
  </si>
  <si>
    <t>杉山　稔恵</t>
  </si>
  <si>
    <t>FURUZAWA Shinichi</t>
  </si>
  <si>
    <t>古澤　慎一</t>
  </si>
  <si>
    <t>MINATO Nami</t>
  </si>
  <si>
    <t>湊　菜未</t>
  </si>
  <si>
    <t>YAMASHIRO Hideaki</t>
  </si>
  <si>
    <t>山城　秀昭</t>
  </si>
  <si>
    <t>YAMADA Takahisa</t>
  </si>
  <si>
    <t>山田　宜永</t>
  </si>
  <si>
    <t>YOSHIDA Chikako</t>
  </si>
  <si>
    <t>吉田　智佳子</t>
  </si>
  <si>
    <t>生命・食料科学専攻／日本酒学コース</t>
  </si>
  <si>
    <t>環境科学専攻／自然システム科学コース</t>
  </si>
  <si>
    <t>AODA Tadao</t>
  </si>
  <si>
    <t>環境科学専攻／流域環境学コース</t>
  </si>
  <si>
    <t>粟生田　忠雄</t>
  </si>
  <si>
    <t>Laboratory of Catchment Hydrology</t>
  </si>
  <si>
    <t>WHITAKER Andrew Charles</t>
  </si>
  <si>
    <t>流域水文学研究室</t>
  </si>
  <si>
    <t>ウイタカ　アンドリュー　チャールズ</t>
  </si>
  <si>
    <t>OHASHI Shintaroh</t>
  </si>
  <si>
    <t>大橋　慎太郎</t>
  </si>
  <si>
    <t>SAKATA Yasuyo</t>
  </si>
  <si>
    <t>坂田　寧代</t>
  </si>
  <si>
    <t>SUZUKI Tetsuya</t>
  </si>
  <si>
    <t>鈴木　哲也</t>
  </si>
  <si>
    <t>Laboratory of Bioproduction and Machinery</t>
  </si>
  <si>
    <t>HASEGAWA Hideo</t>
  </si>
  <si>
    <t>生物生産機械学研究室</t>
  </si>
  <si>
    <t>長谷川　英夫</t>
  </si>
  <si>
    <t>MIYAZU Susumu</t>
  </si>
  <si>
    <t>宮津　進</t>
  </si>
  <si>
    <t>MURAKAMI Takuhiko</t>
  </si>
  <si>
    <t>村上　拓彦</t>
  </si>
  <si>
    <t xml:space="preserve">Laboratory of Agricultural Water Engineering </t>
  </si>
  <si>
    <t>YOSHIKAWA Natsuki</t>
  </si>
  <si>
    <t>農業水利学研究室</t>
    <rPh sb="0" eb="8">
      <t xml:space="preserve">ノウギョウスイリガクケンキュウシツ </t>
    </rPh>
    <phoneticPr fontId="64"/>
  </si>
  <si>
    <t>吉川　夏樹</t>
  </si>
  <si>
    <t>ABE Harue</t>
  </si>
  <si>
    <t>阿部　晴恵</t>
  </si>
  <si>
    <t>環境科学専攻／社会基盤・建築学コース</t>
  </si>
  <si>
    <t>環境科学専攻／地球科学コース</t>
  </si>
  <si>
    <t>環境科学専攻／災害環境科学コース</t>
  </si>
  <si>
    <t>GONDA Yutaka</t>
  </si>
  <si>
    <t>環境科学専攻／フィールド科学コース</t>
  </si>
  <si>
    <t>権田  豊</t>
  </si>
  <si>
    <t>SHIBATA Rei</t>
  </si>
  <si>
    <t>柴田  嶺</t>
  </si>
  <si>
    <t>SEKIJIMA Tsuneo</t>
  </si>
  <si>
    <t>関島  恒夫</t>
  </si>
  <si>
    <t>HOMMA Kosuke</t>
  </si>
  <si>
    <t>本間  航介</t>
  </si>
  <si>
    <t>NORISUYE Kazuhiro</t>
  </si>
  <si>
    <t>則末  和宏</t>
  </si>
  <si>
    <t>Division of Microscopic Anatomy</t>
  </si>
  <si>
    <t>Shinsuke Shibata</t>
  </si>
  <si>
    <t>新潟大学</t>
    <rPh sb="0" eb="2">
      <t>ニイガタ</t>
    </rPh>
    <rPh sb="2" eb="4">
      <t>ダイガク</t>
    </rPh>
    <phoneticPr fontId="64"/>
  </si>
  <si>
    <t>医歯学総合研究科</t>
    <rPh sb="0" eb="3">
      <t>イシガク</t>
    </rPh>
    <rPh sb="3" eb="5">
      <t>ソウゴウ</t>
    </rPh>
    <rPh sb="5" eb="7">
      <t>ケンキュウ</t>
    </rPh>
    <rPh sb="7" eb="8">
      <t>カ</t>
    </rPh>
    <phoneticPr fontId="64"/>
  </si>
  <si>
    <t>分子細胞医学専攻</t>
    <rPh sb="0" eb="2">
      <t>ブンシ</t>
    </rPh>
    <rPh sb="2" eb="4">
      <t>サイボウ</t>
    </rPh>
    <rPh sb="4" eb="6">
      <t>イガク</t>
    </rPh>
    <rPh sb="6" eb="8">
      <t>センコウ</t>
    </rPh>
    <phoneticPr fontId="64"/>
  </si>
  <si>
    <t>顕微解剖学</t>
  </si>
  <si>
    <t>芝田　晋介</t>
  </si>
  <si>
    <t>From February,2022
to 30 April,2023</t>
  </si>
  <si>
    <t>Division of Gastroenterology and Hepatology</t>
  </si>
  <si>
    <t>Shuji Terai</t>
  </si>
  <si>
    <t>消化器内科学</t>
  </si>
  <si>
    <t>寺井　崇二</t>
  </si>
  <si>
    <t>Neuroscience of Disease</t>
  </si>
  <si>
    <t>Hideaki Matsui</t>
  </si>
  <si>
    <t>脳病態解析分野</t>
  </si>
  <si>
    <t>松井　秀彰</t>
  </si>
  <si>
    <t>Division of Neurobiology and Anatomy</t>
  </si>
  <si>
    <t>Hirohide Takebayashi</t>
  </si>
  <si>
    <t>生体機能調節医学専攻</t>
    <rPh sb="0" eb="2">
      <t>セイタイ</t>
    </rPh>
    <rPh sb="2" eb="4">
      <t>キノウ</t>
    </rPh>
    <rPh sb="4" eb="6">
      <t>チョウセツ</t>
    </rPh>
    <rPh sb="6" eb="8">
      <t>イガク</t>
    </rPh>
    <rPh sb="8" eb="10">
      <t>センコウ</t>
    </rPh>
    <phoneticPr fontId="64"/>
  </si>
  <si>
    <t>脳機能形態学</t>
  </si>
  <si>
    <t>竹林　浩秀</t>
  </si>
  <si>
    <t>Department of Physiology</t>
  </si>
  <si>
    <t>Isao Hasegawa</t>
  </si>
  <si>
    <t>神経生理学</t>
  </si>
  <si>
    <t>長谷川　功</t>
  </si>
  <si>
    <t>Division of Developmental Physiology</t>
  </si>
  <si>
    <t>Sayaka Sugiyama</t>
  </si>
  <si>
    <t>発達生理学</t>
  </si>
  <si>
    <t>杉山　清佳</t>
  </si>
  <si>
    <t>Department of Cellular Physiology</t>
  </si>
  <si>
    <t>Tomotake Kanki</t>
  </si>
  <si>
    <t>機能制御学</t>
  </si>
  <si>
    <t>神吉　智丈</t>
  </si>
  <si>
    <t>Department of Hematology, Endocrinology and Metabolism</t>
  </si>
  <si>
    <t>Hirohito Sone</t>
  </si>
  <si>
    <t>血液・内分泌・代謝内科学</t>
    <rPh sb="11" eb="12">
      <t>ガク</t>
    </rPh>
    <phoneticPr fontId="64"/>
  </si>
  <si>
    <t>曽根　博仁</t>
  </si>
  <si>
    <t>Department of Psychiatry</t>
  </si>
  <si>
    <t>Toshiyuki Someya</t>
  </si>
  <si>
    <t>精神医学</t>
  </si>
  <si>
    <t>染矢　俊幸</t>
  </si>
  <si>
    <t>Division of Orthopedic Surgery</t>
  </si>
  <si>
    <t>Hiroyuki Kawashima</t>
  </si>
  <si>
    <t>整形外科学</t>
  </si>
  <si>
    <t>川島　寛之</t>
  </si>
  <si>
    <t>Department of Bacteriology</t>
  </si>
  <si>
    <t>Sohkichi Matsumoto</t>
  </si>
  <si>
    <t>地域疾病制御医学専攻</t>
    <rPh sb="0" eb="2">
      <t>チイキ</t>
    </rPh>
    <rPh sb="2" eb="4">
      <t>シッペイ</t>
    </rPh>
    <rPh sb="4" eb="6">
      <t>セイギョ</t>
    </rPh>
    <rPh sb="6" eb="8">
      <t>イガク</t>
    </rPh>
    <rPh sb="8" eb="10">
      <t>センコウ</t>
    </rPh>
    <phoneticPr fontId="64"/>
  </si>
  <si>
    <t>細菌学</t>
  </si>
  <si>
    <t>松本　壮吉</t>
  </si>
  <si>
    <t>Division of International Health</t>
  </si>
  <si>
    <t>Saito Reiko</t>
  </si>
  <si>
    <t>国際保健学</t>
  </si>
  <si>
    <t>齋藤　玲子</t>
  </si>
  <si>
    <t>現代社会文化研究科</t>
    <rPh sb="0" eb="2">
      <t>ゲンダイ</t>
    </rPh>
    <rPh sb="2" eb="4">
      <t>シャカイ</t>
    </rPh>
    <rPh sb="4" eb="6">
      <t>ブンカ</t>
    </rPh>
    <rPh sb="6" eb="9">
      <t>ケンキュウカ</t>
    </rPh>
    <phoneticPr fontId="64"/>
  </si>
  <si>
    <t>法政社会専攻/国際社会分野</t>
    <rPh sb="0" eb="2">
      <t>ホウセイ</t>
    </rPh>
    <rPh sb="2" eb="4">
      <t>シャカイ</t>
    </rPh>
    <rPh sb="4" eb="6">
      <t>センコウ</t>
    </rPh>
    <rPh sb="7" eb="9">
      <t>コクサイ</t>
    </rPh>
    <rPh sb="9" eb="11">
      <t>シャカイ</t>
    </rPh>
    <rPh sb="11" eb="13">
      <t>ブンヤ</t>
    </rPh>
    <phoneticPr fontId="64"/>
  </si>
  <si>
    <t>From 23 May to 25 May, 2022</t>
  </si>
  <si>
    <t>神戸情報大学院大学</t>
  </si>
  <si>
    <t>情報技術研究科</t>
  </si>
  <si>
    <t>To be determined later
Likely to take place between 1 March and 31 March. 2023</t>
  </si>
  <si>
    <t>4901A</t>
  </si>
  <si>
    <t>神戸大学</t>
    <rPh sb="0" eb="4">
      <t>コウベダイガク</t>
    </rPh>
    <phoneticPr fontId="64"/>
  </si>
  <si>
    <t>法学研究科</t>
    <rPh sb="0" eb="5">
      <t>ホウガクケンキュウカ</t>
    </rPh>
    <phoneticPr fontId="64"/>
  </si>
  <si>
    <t>End of May 2023.(TBD)</t>
  </si>
  <si>
    <t>Graduate school of International 
Cooperation Studies</t>
  </si>
  <si>
    <t>神戸大学</t>
    <rPh sb="0" eb="2">
      <t>コウベ</t>
    </rPh>
    <rPh sb="2" eb="4">
      <t>ダイガク</t>
    </rPh>
    <phoneticPr fontId="64"/>
  </si>
  <si>
    <t>国際協力研究科</t>
    <rPh sb="0" eb="7">
      <t>コクサイキョウリョクケンキュウカ</t>
    </rPh>
    <phoneticPr fontId="64"/>
  </si>
  <si>
    <t xml:space="preserve">Master's course:
between March 30  to April 12, 2023 
PhD course:
between January 25 to February 8, 2023  </t>
  </si>
  <si>
    <t>政策研究大学院大学</t>
    <rPh sb="0" eb="9">
      <t>セイサクケンキュウダイガクインダイガク</t>
    </rPh>
    <phoneticPr fontId="64"/>
  </si>
  <si>
    <t>政策研究科</t>
    <rPh sb="0" eb="2">
      <t>セイサク</t>
    </rPh>
    <rPh sb="2" eb="4">
      <t>ケンキュウ</t>
    </rPh>
    <rPh sb="4" eb="5">
      <t>カ</t>
    </rPh>
    <phoneticPr fontId="64"/>
  </si>
  <si>
    <t>From August 1 to Decenber 3, 2021</t>
  </si>
  <si>
    <t>3201C</t>
  </si>
  <si>
    <t xml:space="preserve">Macroeconomic Policy Program (1year)
https://www.grips.ac.jp/en/education/inter_programs/transition/
</t>
  </si>
  <si>
    <t>3201D</t>
  </si>
  <si>
    <t>Macroeconomic Policy Program (2years)
https://www.grips.ac.jp/en/education/inter_programs/transition/</t>
  </si>
  <si>
    <t>From August 1,2021 to January 19, 2022</t>
  </si>
  <si>
    <t>聖路加国際大学</t>
    <rPh sb="0" eb="3">
      <t>セイロカ</t>
    </rPh>
    <rPh sb="3" eb="5">
      <t>コクサイ</t>
    </rPh>
    <rPh sb="5" eb="7">
      <t>ダイガク</t>
    </rPh>
    <phoneticPr fontId="23"/>
  </si>
  <si>
    <t>公衆衛生学研究科</t>
    <rPh sb="0" eb="2">
      <t>コウシュウ</t>
    </rPh>
    <rPh sb="2" eb="4">
      <t>エイセイ</t>
    </rPh>
    <rPh sb="4" eb="5">
      <t>ガク</t>
    </rPh>
    <rPh sb="5" eb="8">
      <t>ケンキュウカ</t>
    </rPh>
    <phoneticPr fontId="23"/>
  </si>
  <si>
    <t>公衆衛生学専攻</t>
    <rPh sb="0" eb="2">
      <t>コウシュウ</t>
    </rPh>
    <rPh sb="2" eb="4">
      <t>エイセイ</t>
    </rPh>
    <rPh sb="4" eb="5">
      <t>ガク</t>
    </rPh>
    <rPh sb="5" eb="7">
      <t>センコウ</t>
    </rPh>
    <phoneticPr fontId="23"/>
  </si>
  <si>
    <t>May 16 - May 27, 2022</t>
  </si>
  <si>
    <t>聖路加国際大学</t>
    <rPh sb="0" eb="7">
      <t>セイロカコクサイダイガク</t>
    </rPh>
    <phoneticPr fontId="64"/>
  </si>
  <si>
    <t>看護学研究科</t>
    <rPh sb="0" eb="6">
      <t>カンゴガクケンキュウカ</t>
    </rPh>
    <phoneticPr fontId="64"/>
  </si>
  <si>
    <t>修士課程</t>
    <rPh sb="0" eb="4">
      <t>シュウシカテイ</t>
    </rPh>
    <phoneticPr fontId="64"/>
  </si>
  <si>
    <t>Please contact us.</t>
  </si>
  <si>
    <t>博士後期課程</t>
    <rPh sb="0" eb="2">
      <t>ハカセ</t>
    </rPh>
    <rPh sb="2" eb="4">
      <t>コウキ</t>
    </rPh>
    <rPh sb="4" eb="6">
      <t>カテイ</t>
    </rPh>
    <phoneticPr fontId="64"/>
  </si>
  <si>
    <t>January 5-February 2, 2022</t>
  </si>
  <si>
    <t>4601A</t>
  </si>
  <si>
    <t>Shizuoka University</t>
  </si>
  <si>
    <t>Graduated School of Integrated Science and Technology Department of Science</t>
  </si>
  <si>
    <t>静岡大学</t>
    <rPh sb="0" eb="2">
      <t>シズオカ</t>
    </rPh>
    <rPh sb="2" eb="4">
      <t>ダイガク</t>
    </rPh>
    <phoneticPr fontId="23"/>
  </si>
  <si>
    <t>総合科学技術研究科</t>
  </si>
  <si>
    <t>理学専攻生物科学コース</t>
    <rPh sb="0" eb="2">
      <t>リガク</t>
    </rPh>
    <rPh sb="2" eb="4">
      <t>センコウ</t>
    </rPh>
    <rPh sb="4" eb="6">
      <t>セイブツ</t>
    </rPh>
    <rPh sb="6" eb="8">
      <t>カガク</t>
    </rPh>
    <phoneticPr fontId="23"/>
  </si>
  <si>
    <t>Mid March 2023</t>
  </si>
  <si>
    <t>Rural Hydraulic Engineering</t>
  </si>
  <si>
    <t>Eiji Ichion</t>
  </si>
  <si>
    <t>石川県立大学</t>
    <rPh sb="0" eb="6">
      <t>イシ</t>
    </rPh>
    <phoneticPr fontId="64"/>
  </si>
  <si>
    <t>生物資源環境学研究科</t>
    <rPh sb="0" eb="2">
      <t>セイブツ</t>
    </rPh>
    <rPh sb="2" eb="4">
      <t>シゲン</t>
    </rPh>
    <rPh sb="4" eb="7">
      <t>カンキョウガク</t>
    </rPh>
    <rPh sb="7" eb="10">
      <t>ケンキュウカ</t>
    </rPh>
    <phoneticPr fontId="64"/>
  </si>
  <si>
    <t>環境科学専攻（前期）／自然人間共生科学専攻（後期）</t>
    <rPh sb="0" eb="4">
      <t>カンキョウカガク</t>
    </rPh>
    <rPh sb="4" eb="6">
      <t>センコウ</t>
    </rPh>
    <rPh sb="7" eb="9">
      <t>ゼンキ</t>
    </rPh>
    <rPh sb="11" eb="13">
      <t>シゼン</t>
    </rPh>
    <rPh sb="13" eb="15">
      <t>ニンゲン</t>
    </rPh>
    <rPh sb="15" eb="17">
      <t>キョウセイ</t>
    </rPh>
    <rPh sb="17" eb="19">
      <t>カガク</t>
    </rPh>
    <rPh sb="19" eb="21">
      <t>センコウ</t>
    </rPh>
    <rPh sb="22" eb="24">
      <t>コウキ</t>
    </rPh>
    <phoneticPr fontId="64"/>
  </si>
  <si>
    <t>地域水工学</t>
    <rPh sb="0" eb="2">
      <t>チイキ</t>
    </rPh>
    <rPh sb="2" eb="5">
      <t>スイコウガク</t>
    </rPh>
    <phoneticPr fontId="64"/>
  </si>
  <si>
    <t>一恩英二</t>
    <rPh sb="0" eb="2">
      <t>イチ</t>
    </rPh>
    <rPh sb="2" eb="4">
      <t>エイジ</t>
    </rPh>
    <phoneticPr fontId="64"/>
  </si>
  <si>
    <t>It is undecided. It will be decided in consultation with JICA.</t>
  </si>
  <si>
    <t>Rural Water Environmental Engineering</t>
  </si>
  <si>
    <t>Yoichi Fujihara</t>
  </si>
  <si>
    <t>石川県立大学</t>
    <rPh sb="0" eb="6">
      <t>イシカワケンリツダイガク</t>
    </rPh>
    <phoneticPr fontId="64"/>
  </si>
  <si>
    <t>環境科学専攻</t>
    <rPh sb="0" eb="2">
      <t>カンキョウ</t>
    </rPh>
    <rPh sb="2" eb="4">
      <t>カガク</t>
    </rPh>
    <rPh sb="4" eb="6">
      <t>センコウ</t>
    </rPh>
    <phoneticPr fontId="64"/>
  </si>
  <si>
    <t>地域水環境学</t>
    <rPh sb="0" eb="2">
      <t>チイキ</t>
    </rPh>
    <rPh sb="2" eb="5">
      <t>ミズカンキョウ</t>
    </rPh>
    <rPh sb="5" eb="6">
      <t>ガク</t>
    </rPh>
    <phoneticPr fontId="64"/>
  </si>
  <si>
    <t>藤原洋一</t>
    <rPh sb="0" eb="2">
      <t>フジハラ</t>
    </rPh>
    <rPh sb="2" eb="4">
      <t>ヨウイチ</t>
    </rPh>
    <phoneticPr fontId="64"/>
  </si>
  <si>
    <t>Food Manufacturing Development</t>
  </si>
  <si>
    <t>Takao Nagano</t>
  </si>
  <si>
    <t>食品科学専攻</t>
    <rPh sb="0" eb="2">
      <t>ショクヒン</t>
    </rPh>
    <rPh sb="2" eb="4">
      <t>カガク</t>
    </rPh>
    <rPh sb="4" eb="6">
      <t>センコウ</t>
    </rPh>
    <phoneticPr fontId="64"/>
  </si>
  <si>
    <t>食品製造開発学</t>
    <rPh sb="0" eb="2">
      <t>ショクヒン</t>
    </rPh>
    <rPh sb="2" eb="4">
      <t>セイゾウ</t>
    </rPh>
    <rPh sb="4" eb="7">
      <t>カイハツガク</t>
    </rPh>
    <phoneticPr fontId="64"/>
  </si>
  <si>
    <t>長野　隆男</t>
    <rPh sb="0" eb="2">
      <t>ナガノ</t>
    </rPh>
    <rPh sb="3" eb="4">
      <t>タカシ</t>
    </rPh>
    <rPh sb="4" eb="5">
      <t>オ</t>
    </rPh>
    <phoneticPr fontId="64"/>
  </si>
  <si>
    <t>Animal Management</t>
  </si>
  <si>
    <t>Takuji Hirayama</t>
  </si>
  <si>
    <t>石川県立大学</t>
  </si>
  <si>
    <t>生産科学専攻</t>
    <rPh sb="0" eb="2">
      <t>セイサン</t>
    </rPh>
    <rPh sb="2" eb="4">
      <t>カガク</t>
    </rPh>
    <rPh sb="4" eb="6">
      <t>センコウ</t>
    </rPh>
    <phoneticPr fontId="64"/>
  </si>
  <si>
    <t>動物管理学</t>
    <rPh sb="0" eb="2">
      <t>ドウブツ</t>
    </rPh>
    <rPh sb="2" eb="4">
      <t>カンリ</t>
    </rPh>
    <rPh sb="4" eb="5">
      <t>ガク</t>
    </rPh>
    <phoneticPr fontId="64"/>
  </si>
  <si>
    <t>平山琢二</t>
    <rPh sb="0" eb="2">
      <t xml:space="preserve">ヒラヤマ </t>
    </rPh>
    <rPh sb="2" eb="3">
      <t xml:space="preserve">タク </t>
    </rPh>
    <rPh sb="3" eb="4">
      <t xml:space="preserve">ニ </t>
    </rPh>
    <phoneticPr fontId="64"/>
  </si>
  <si>
    <t>Division of Environmental Horticulture</t>
  </si>
  <si>
    <t>千葉大学</t>
    <rPh sb="0" eb="2">
      <t>チバ</t>
    </rPh>
    <rPh sb="2" eb="4">
      <t>ダイガク</t>
    </rPh>
    <phoneticPr fontId="64"/>
  </si>
  <si>
    <t>園芸学研究科</t>
    <rPh sb="0" eb="2">
      <t>エンゲイ</t>
    </rPh>
    <rPh sb="2" eb="3">
      <t>ガク</t>
    </rPh>
    <rPh sb="3" eb="6">
      <t>ケンキュウカ</t>
    </rPh>
    <phoneticPr fontId="64"/>
  </si>
  <si>
    <t>環境園芸学専攻</t>
    <rPh sb="0" eb="2">
      <t>カンキョウ</t>
    </rPh>
    <rPh sb="2" eb="4">
      <t>エンゲイ</t>
    </rPh>
    <rPh sb="4" eb="5">
      <t>ガク</t>
    </rPh>
    <rPh sb="5" eb="7">
      <t>センコウ</t>
    </rPh>
    <phoneticPr fontId="64"/>
  </si>
  <si>
    <t>From 15 June to 17 June,2022</t>
  </si>
  <si>
    <t>22 April,2022</t>
  </si>
  <si>
    <t>早稲田大学</t>
  </si>
  <si>
    <t>経済学研究科</t>
  </si>
  <si>
    <t>経済学コース
国際政治経済学コース</t>
  </si>
  <si>
    <t>MA
From 17 February to 24 February,2023
PhD
From 17 March to 24 March,2023</t>
  </si>
  <si>
    <t>商学研究科</t>
  </si>
  <si>
    <t>商学専攻</t>
  </si>
  <si>
    <t>2022/11/10～2022/11/17</t>
  </si>
  <si>
    <t>2303A</t>
  </si>
  <si>
    <t>Graduate School of Business and Finance</t>
  </si>
  <si>
    <t>International MBA</t>
  </si>
  <si>
    <t>経営管理研究科</t>
  </si>
  <si>
    <t>全日制グローバル</t>
  </si>
  <si>
    <t>2303B</t>
  </si>
  <si>
    <t>MSc in Finance</t>
  </si>
  <si>
    <t>English-taught Research Fields
https://www.waseda.jp/fsss/gsss/en/applicants/research-areas/</t>
  </si>
  <si>
    <t>社会科学研究科</t>
  </si>
  <si>
    <t>地球社会論専攻
政策科学論専攻</t>
  </si>
  <si>
    <t>TBD
Roughly from Mid-May to Mid June, but if JICA asks earlier processing, it can be set in April.</t>
  </si>
  <si>
    <t>Deadline: April 15, 2022</t>
  </si>
  <si>
    <t>情報生産システム研究科</t>
    <rPh sb="0" eb="4">
      <t>ジョウホウセイサン</t>
    </rPh>
    <rPh sb="8" eb="11">
      <t>ケンキュウカ</t>
    </rPh>
    <phoneticPr fontId="64"/>
  </si>
  <si>
    <t>情報生産システム工学専攻</t>
    <rPh sb="0" eb="4">
      <t>ジョウホウセイサン</t>
    </rPh>
    <rPh sb="8" eb="10">
      <t>コウガク</t>
    </rPh>
    <rPh sb="10" eb="12">
      <t>センコウ</t>
    </rPh>
    <phoneticPr fontId="64"/>
  </si>
  <si>
    <t>From 10 April to 28 April, 2023</t>
  </si>
  <si>
    <t>International Studies</t>
  </si>
  <si>
    <t>アジア太平洋研究科</t>
  </si>
  <si>
    <t>国際関係学専攻</t>
  </si>
  <si>
    <t xml:space="preserve">To be determined
Usually from late March to early April </t>
  </si>
  <si>
    <t>政治学研究科</t>
    <rPh sb="0" eb="6">
      <t>セイジガクケンキュウカ</t>
    </rPh>
    <phoneticPr fontId="64"/>
  </si>
  <si>
    <t>政治学専攻政治学コース</t>
    <rPh sb="0" eb="3">
      <t>セイジガク</t>
    </rPh>
    <rPh sb="3" eb="5">
      <t>センコウ</t>
    </rPh>
    <rPh sb="5" eb="8">
      <t>セイジガク</t>
    </rPh>
    <phoneticPr fontId="23"/>
  </si>
  <si>
    <t>2308A</t>
  </si>
  <si>
    <t>Waseda University</t>
  </si>
  <si>
    <t xml:space="preserve">Graduate School
of Fundamental Science
and Engineering </t>
  </si>
  <si>
    <t>Department of Computer Science and Communications Engineering</t>
  </si>
  <si>
    <t>基幹理工学研究科</t>
    <rPh sb="0" eb="8">
      <t>キカンリコウガクケンキュウカ</t>
    </rPh>
    <phoneticPr fontId="64"/>
  </si>
  <si>
    <t>情報理工・情報通信専攻</t>
  </si>
  <si>
    <t>https://www.waseda.jp/fsci/admissions_gs/</t>
  </si>
  <si>
    <t>TBA (Usually mid March to early April)</t>
  </si>
  <si>
    <t>0901A</t>
  </si>
  <si>
    <t>Ashikaga University</t>
  </si>
  <si>
    <t>Master of  Engineering</t>
  </si>
  <si>
    <t>https://www.ashitech.ac.jp/ehome/dept/graduateSchool.html</t>
  </si>
  <si>
    <t>足利大学</t>
    <rPh sb="0" eb="2">
      <t>アシカガ</t>
    </rPh>
    <rPh sb="2" eb="4">
      <t>ダイガク</t>
    </rPh>
    <phoneticPr fontId="64"/>
  </si>
  <si>
    <t xml:space="preserve">Obihiro University of Agriculture and Veterinary Medicine
</t>
  </si>
  <si>
    <t>帯広畜産大学</t>
    <rPh sb="0" eb="6">
      <t>オビヒロチクサンダイガク</t>
    </rPh>
    <phoneticPr fontId="23"/>
  </si>
  <si>
    <t>畜産学研究科</t>
    <rPh sb="0" eb="3">
      <t>チクサンガク</t>
    </rPh>
    <rPh sb="3" eb="6">
      <t>ケンキュウカ</t>
    </rPh>
    <phoneticPr fontId="23"/>
  </si>
  <si>
    <t>畜産科学専攻</t>
    <rPh sb="0" eb="2">
      <t>チクサン</t>
    </rPh>
    <rPh sb="2" eb="4">
      <t>カガク</t>
    </rPh>
    <rPh sb="4" eb="6">
      <t>センコウ</t>
    </rPh>
    <phoneticPr fontId="23"/>
  </si>
  <si>
    <t>入学審査時に決定
Determined at the time of admission screening</t>
    <rPh sb="0" eb="2">
      <t>ニュウガク</t>
    </rPh>
    <rPh sb="2" eb="4">
      <t>シンサ</t>
    </rPh>
    <phoneticPr fontId="23"/>
  </si>
  <si>
    <t>出願期間
2023年3月1日～4月28日
From 1 March to 28 April, 2023</t>
  </si>
  <si>
    <t>該当しない
N/A</t>
    <rPh sb="0" eb="2">
      <t>ガイトウ</t>
    </rPh>
    <phoneticPr fontId="23"/>
  </si>
  <si>
    <t>獣医学専攻</t>
    <rPh sb="0" eb="3">
      <t>ジュウイガク</t>
    </rPh>
    <rPh sb="3" eb="5">
      <t>センコウ</t>
    </rPh>
    <phoneticPr fontId="23"/>
  </si>
  <si>
    <t>大阪大学</t>
  </si>
  <si>
    <t>基礎工学研究科</t>
  </si>
  <si>
    <t>物質創成専攻</t>
  </si>
  <si>
    <t>Application information for October 2023 will be uploaded with in August 2022.
https://www.es.osaka-u.ac.jp/en/admission-aid/graduate-admissions/index.html</t>
  </si>
  <si>
    <t>At least four months proir to the enrollment date</t>
  </si>
  <si>
    <t xml:space="preserve">機能創成専攻
</t>
  </si>
  <si>
    <t>システム創成専攻</t>
  </si>
  <si>
    <t>大阪大学</t>
    <rPh sb="0" eb="4">
      <t>オオサカダイガク</t>
    </rPh>
    <phoneticPr fontId="64"/>
  </si>
  <si>
    <t>理学研究科</t>
    <rPh sb="0" eb="2">
      <t>リガク</t>
    </rPh>
    <rPh sb="2" eb="5">
      <t>ケンキュウカ</t>
    </rPh>
    <phoneticPr fontId="64"/>
  </si>
  <si>
    <t>化学専攻　　　　　　高分子科学専攻</t>
    <rPh sb="0" eb="2">
      <t>カガク</t>
    </rPh>
    <rPh sb="2" eb="4">
      <t>センコウ</t>
    </rPh>
    <rPh sb="10" eb="13">
      <t>コウブンシ</t>
    </rPh>
    <rPh sb="13" eb="15">
      <t>カガク</t>
    </rPh>
    <rPh sb="15" eb="17">
      <t>センコウ</t>
    </rPh>
    <phoneticPr fontId="64"/>
  </si>
  <si>
    <t>From 1 February to 14 February,2023</t>
  </si>
  <si>
    <t>8901A</t>
  </si>
  <si>
    <t>Oita University</t>
  </si>
  <si>
    <t>大分大学</t>
    <rPh sb="0" eb="4">
      <t>オオイタダイガク</t>
    </rPh>
    <phoneticPr fontId="64"/>
  </si>
  <si>
    <t>医学系研究科</t>
    <rPh sb="0" eb="6">
      <t>イガクケイケンキュウカ</t>
    </rPh>
    <phoneticPr fontId="64"/>
  </si>
  <si>
    <t>From 27 June to 1 July,2022</t>
  </si>
  <si>
    <t>長岡技術科学大学</t>
    <rPh sb="0" eb="2">
      <t>ナガオカ</t>
    </rPh>
    <rPh sb="2" eb="8">
      <t>ギジュツカガクダイガク</t>
    </rPh>
    <phoneticPr fontId="64"/>
  </si>
  <si>
    <t>From February to early in April, 2023</t>
  </si>
  <si>
    <t>https://eng.tottori-u.ac.jp/introduction/teachers</t>
  </si>
  <si>
    <t>鳥取大学</t>
    <rPh sb="0" eb="4">
      <t>トットリダイガク</t>
    </rPh>
    <phoneticPr fontId="64"/>
  </si>
  <si>
    <t>持続性社会創生科学研究科</t>
    <rPh sb="0" eb="2">
      <t>ジゾク</t>
    </rPh>
    <rPh sb="2" eb="3">
      <t>セイ</t>
    </rPh>
    <rPh sb="3" eb="5">
      <t>シャカイ</t>
    </rPh>
    <rPh sb="5" eb="7">
      <t>ソウセイ</t>
    </rPh>
    <rPh sb="7" eb="9">
      <t>カガク</t>
    </rPh>
    <rPh sb="9" eb="12">
      <t>ケンキュウカ</t>
    </rPh>
    <phoneticPr fontId="64"/>
  </si>
  <si>
    <t>工学専攻</t>
    <rPh sb="0" eb="4">
      <t>コウガクセンコウ</t>
    </rPh>
    <phoneticPr fontId="64"/>
  </si>
  <si>
    <t>to be decided</t>
  </si>
  <si>
    <t>From 1 March to 17 March,2022</t>
  </si>
  <si>
    <t>6105A</t>
  </si>
  <si>
    <t>Graduate School of Sustainability Science（Department of Agricultural Science)</t>
  </si>
  <si>
    <t>General</t>
  </si>
  <si>
    <t>Please refer to attached①and②</t>
  </si>
  <si>
    <t>鳥取大学</t>
  </si>
  <si>
    <t>持続性社会創生科学研究科 （農学専攻）</t>
    <rPh sb="14" eb="16">
      <t>ノウガク</t>
    </rPh>
    <phoneticPr fontId="64"/>
  </si>
  <si>
    <t>一般</t>
    <rPh sb="0" eb="2">
      <t>イッパン</t>
    </rPh>
    <phoneticPr fontId="64"/>
  </si>
  <si>
    <t>別紙①②参照</t>
    <rPh sb="0" eb="2">
      <t>ベッシ</t>
    </rPh>
    <rPh sb="4" eb="6">
      <t>サンショウ</t>
    </rPh>
    <phoneticPr fontId="64"/>
  </si>
  <si>
    <t>Undecided</t>
  </si>
  <si>
    <t>From 1 April to 20 April, 2022</t>
  </si>
  <si>
    <t>6105B</t>
  </si>
  <si>
    <t>Special program in bioresource utilization science
of fungus and mushroom/ Master of Agriculture</t>
  </si>
  <si>
    <t>Please refer to attached④</t>
  </si>
  <si>
    <t>菌類きのこ資源利用科学特別
プログラム</t>
  </si>
  <si>
    <t>別紙④参照</t>
    <rPh sb="0" eb="2">
      <t>ベッシ</t>
    </rPh>
    <rPh sb="3" eb="5">
      <t>サンショウ</t>
    </rPh>
    <phoneticPr fontId="64"/>
  </si>
  <si>
    <t>Please refer to attached⑤</t>
  </si>
  <si>
    <t>持続性社会創生科学研究科 （国際乾燥地科学専攻）</t>
  </si>
  <si>
    <t>特別コース</t>
  </si>
  <si>
    <t>別紙⑤参照</t>
    <rPh sb="0" eb="2">
      <t>ベッシ</t>
    </rPh>
    <rPh sb="3" eb="5">
      <t>サンショウ</t>
    </rPh>
    <phoneticPr fontId="64"/>
  </si>
  <si>
    <t>https://eng.tottori-u.ac.jp/english/graduate
Please see
"For Supervisors and their research topics, please see[Faculty]"</t>
  </si>
  <si>
    <t>工学専攻</t>
  </si>
  <si>
    <t>From 1 March to 15 March, 2022</t>
  </si>
  <si>
    <t>Bioproduction and Bioenvironmental Sciences
Please refer to attached⑦</t>
  </si>
  <si>
    <t>Please refer to attached⑦</t>
  </si>
  <si>
    <t>鳥取大学</t>
    <rPh sb="0" eb="3">
      <t>トットリダイ</t>
    </rPh>
    <rPh sb="3" eb="4">
      <t>ガク</t>
    </rPh>
    <phoneticPr fontId="23"/>
  </si>
  <si>
    <t>連合農学研究科</t>
    <rPh sb="0" eb="2">
      <t>レンゴウ</t>
    </rPh>
    <rPh sb="2" eb="4">
      <t>ノウガク</t>
    </rPh>
    <rPh sb="4" eb="7">
      <t>ケンキュウカ</t>
    </rPh>
    <phoneticPr fontId="23"/>
  </si>
  <si>
    <t>生産環境科学専攻</t>
    <rPh sb="0" eb="2">
      <t>セイサン</t>
    </rPh>
    <rPh sb="2" eb="4">
      <t>カンキョウ</t>
    </rPh>
    <rPh sb="4" eb="6">
      <t>カガク</t>
    </rPh>
    <rPh sb="6" eb="8">
      <t>センコウ</t>
    </rPh>
    <phoneticPr fontId="23"/>
  </si>
  <si>
    <t>別紙⑦参照</t>
    <rPh sb="0" eb="2">
      <t>ベッシ</t>
    </rPh>
    <rPh sb="3" eb="5">
      <t>サンショウ</t>
    </rPh>
    <phoneticPr fontId="23"/>
  </si>
  <si>
    <t>From 1 June to 31 May, 2023</t>
  </si>
  <si>
    <t>Bioresource and Life Sciences
Please refer to attached⑦</t>
  </si>
  <si>
    <t>生命資源科学専攻</t>
    <rPh sb="0" eb="2">
      <t>セイメイ</t>
    </rPh>
    <rPh sb="2" eb="4">
      <t>シゲン</t>
    </rPh>
    <rPh sb="4" eb="6">
      <t>カガク</t>
    </rPh>
    <rPh sb="6" eb="8">
      <t>センコウ</t>
    </rPh>
    <phoneticPr fontId="23"/>
  </si>
  <si>
    <t>Global Dryland Science
Please refer to attached⑦</t>
  </si>
  <si>
    <t>国際乾燥地科学専攻</t>
    <rPh sb="0" eb="2">
      <t>コクサイ</t>
    </rPh>
    <rPh sb="2" eb="5">
      <t>カンソウチ</t>
    </rPh>
    <rPh sb="5" eb="7">
      <t>カガク</t>
    </rPh>
    <rPh sb="7" eb="9">
      <t>センコウ</t>
    </rPh>
    <phoneticPr fontId="23"/>
  </si>
  <si>
    <t xml:space="preserve">Joint Major of Veterinary Sciences
</t>
  </si>
  <si>
    <t>Please refer to attached⑨</t>
  </si>
  <si>
    <t>鳥取大学</t>
    <rPh sb="0" eb="2">
      <t>トットリ</t>
    </rPh>
    <rPh sb="2" eb="4">
      <t>ダイガク</t>
    </rPh>
    <phoneticPr fontId="64"/>
  </si>
  <si>
    <t>共同獣医学研究科</t>
    <rPh sb="0" eb="2">
      <t>キョウドウ</t>
    </rPh>
    <rPh sb="2" eb="4">
      <t>ジュウイ</t>
    </rPh>
    <rPh sb="4" eb="5">
      <t>ガク</t>
    </rPh>
    <rPh sb="5" eb="7">
      <t>ケンキュウ</t>
    </rPh>
    <rPh sb="7" eb="8">
      <t>カ</t>
    </rPh>
    <phoneticPr fontId="64"/>
  </si>
  <si>
    <t>共同獣医学</t>
    <rPh sb="0" eb="2">
      <t>キョウドウ</t>
    </rPh>
    <rPh sb="2" eb="5">
      <t>ジュウイガク</t>
    </rPh>
    <phoneticPr fontId="64"/>
  </si>
  <si>
    <t>別紙⑨のとおり</t>
    <rPh sb="0" eb="2">
      <t>ベッシ</t>
    </rPh>
    <phoneticPr fontId="64"/>
  </si>
  <si>
    <t>from 19 July to 26 July,2022</t>
  </si>
  <si>
    <t>帝京大学</t>
    <rPh sb="0" eb="4">
      <t>テイキョウダイガク</t>
    </rPh>
    <phoneticPr fontId="64"/>
  </si>
  <si>
    <t>総合理工学専攻</t>
    <rPh sb="0" eb="7">
      <t>ソウゴウリコウガクセンコウ</t>
    </rPh>
    <phoneticPr fontId="64"/>
  </si>
  <si>
    <t>未定　TBD</t>
    <rPh sb="0" eb="2">
      <t>ミテイ</t>
    </rPh>
    <phoneticPr fontId="64"/>
  </si>
  <si>
    <t>We accept only regular students.</t>
  </si>
  <si>
    <t>国立大学法人電気通信大学</t>
    <rPh sb="0" eb="2">
      <t>コクリツ</t>
    </rPh>
    <rPh sb="2" eb="4">
      <t>ダイガク</t>
    </rPh>
    <rPh sb="4" eb="6">
      <t>ホウジン</t>
    </rPh>
    <rPh sb="6" eb="8">
      <t>デンキ</t>
    </rPh>
    <rPh sb="8" eb="10">
      <t>ツウシン</t>
    </rPh>
    <rPh sb="10" eb="12">
      <t>ダイガク</t>
    </rPh>
    <phoneticPr fontId="64"/>
  </si>
  <si>
    <t>大学院情報理工学研究科</t>
  </si>
  <si>
    <t>共同サステイナビリティ研究専攻</t>
  </si>
  <si>
    <t>2022年12月から2023年6月の間に随時受付
Applications are accepted on an as-needed basis between DEC. 2022 and JUN. 2023</t>
    <rPh sb="4" eb="5">
      <t>ネン</t>
    </rPh>
    <rPh sb="7" eb="8">
      <t>ガツ</t>
    </rPh>
    <rPh sb="14" eb="15">
      <t>ネン</t>
    </rPh>
    <rPh sb="16" eb="17">
      <t>ガツ</t>
    </rPh>
    <rPh sb="18" eb="19">
      <t>アイダ</t>
    </rPh>
    <rPh sb="20" eb="22">
      <t>ズイジ</t>
    </rPh>
    <rPh sb="22" eb="24">
      <t>ウケツ</t>
    </rPh>
    <phoneticPr fontId="64"/>
  </si>
  <si>
    <t>Professor Tsugiyuki MASUNAGA 
Professor Hiroshi YAJIMA
Professor Makoto UENO
Professor Tomoyuki KUWABARA
Assistant Professor Reiji FUJIMAKI</t>
  </si>
  <si>
    <t>島根大学</t>
  </si>
  <si>
    <t>環境システム科学専攻(環境共生科学コース)</t>
  </si>
  <si>
    <t>増永二之
矢島　啓
上野　誠
桑原智之
藤巻玲路</t>
  </si>
  <si>
    <t>Around May to June 2023</t>
  </si>
  <si>
    <t>From 31 May to 10 June,2022</t>
  </si>
  <si>
    <t>Associate Professor Kazuhiro Kobayasi
Professor Takahiro SHIOTSUKI
Assistant Professor Takushi HACHIYA
Professor Nobuo KOBAYASHI
Associate Professor Tomoya ESUMI
Professor Kazuhito Akama
Professor Takashi MATSUZAKI
Professor Norikazu INOUE</t>
  </si>
  <si>
    <t>農生命科学専攻(生命科学コース/農林生産学コース)</t>
  </si>
  <si>
    <t>小林和広
塩月孝博
蜂谷卓士
小林伸雄
江角智也
赤間一仁
松崎　貴
井上憲一</t>
  </si>
  <si>
    <t>6001C</t>
  </si>
  <si>
    <t>Graduate Course in Earth and Geoenvironental Science</t>
  </si>
  <si>
    <t>Professor Toshiaki IRIZUKI
Professor Atsushi KAMEI
Professor Tetsuya SAKAI</t>
  </si>
  <si>
    <t>島根大学</t>
    <rPh sb="0" eb="4">
      <t xml:space="preserve">シマネダイガク </t>
    </rPh>
    <phoneticPr fontId="64"/>
  </si>
  <si>
    <t>自然科学研究科</t>
    <rPh sb="0" eb="4">
      <t xml:space="preserve">シゼンカガク </t>
    </rPh>
    <rPh sb="4" eb="7">
      <t xml:space="preserve">ケンキュウカ </t>
    </rPh>
    <phoneticPr fontId="64"/>
  </si>
  <si>
    <t>英語による地球教育研究特別プログラム</t>
  </si>
  <si>
    <t>入月俊明
亀井淳志
酒井哲弥</t>
    <rPh sb="0" eb="2">
      <t xml:space="preserve">イリツキ </t>
    </rPh>
    <rPh sb="2" eb="4">
      <t xml:space="preserve">トシアキ </t>
    </rPh>
    <rPh sb="5" eb="7">
      <t xml:space="preserve">カメイ </t>
    </rPh>
    <rPh sb="7" eb="8">
      <t xml:space="preserve">アツシ </t>
    </rPh>
    <rPh sb="8" eb="9">
      <t>_x0000__x0000_</t>
    </rPh>
    <rPh sb="10" eb="14">
      <t/>
    </rPh>
    <phoneticPr fontId="64"/>
  </si>
  <si>
    <t>Around April to May 2023</t>
  </si>
  <si>
    <t>From 30 May to 9 June,2022</t>
  </si>
  <si>
    <t>東亜大学大学院</t>
    <rPh sb="0" eb="4">
      <t xml:space="preserve">トウアダイガク </t>
    </rPh>
    <rPh sb="4" eb="7">
      <t xml:space="preserve">ダイガクイン </t>
    </rPh>
    <phoneticPr fontId="2"/>
  </si>
  <si>
    <t>総合学術研究科</t>
    <rPh sb="0" eb="7">
      <t xml:space="preserve">ソウゴウガクジュツケンキュウカ </t>
    </rPh>
    <phoneticPr fontId="2"/>
  </si>
  <si>
    <t>医療科学専攻</t>
    <rPh sb="0" eb="6">
      <t xml:space="preserve">イリョウカガクセンコウ </t>
    </rPh>
    <phoneticPr fontId="2"/>
  </si>
  <si>
    <t>入学審査時に決定
Determined at the time of admission screening</t>
    <rPh sb="0" eb="2">
      <t>ニュウガク</t>
    </rPh>
    <rPh sb="2" eb="4">
      <t>シンサ</t>
    </rPh>
    <phoneticPr fontId="2"/>
  </si>
  <si>
    <t>From 1 March to 31 May,2023</t>
  </si>
  <si>
    <t xml:space="preserve">Advanced Studies in Arts and design	</t>
  </si>
  <si>
    <t>東亜大学大学院</t>
  </si>
  <si>
    <t>総合学術研究科</t>
  </si>
  <si>
    <t>デザイン専攻</t>
  </si>
  <si>
    <t>Prof. AKIYAMA Yasunobu, Prof. ASAKA Takashi, Prof. ASAKAWA Takeshi, Prof. ASOBE Masaki, Prof. IIZUKA Yasuki, Prof. ISHIKAWA Shigeru, Prof. ISOMURA Masao, Prof. ITO Takeru, Prof. INADA Yoshinobu, Prof. INAZU Toshiyuki, Assoc. Prof. INAMORI Mamiko, Prof. IMADA Tsunehisa, Prof. IMAMURA Makoto, Prof. IWAOKA Michio, Prof. IWAMORI Satoru, Prof. UCHIDA Osamu, Assoc. Prof. UTSU Keisuke, Prof. ENDO Masamori, Prof. OHBA Takeshi, Prof. OBA Makoto, Assoc. Prof. OHIGASHI Toshihiro, Prof. OHYAMA Ryu-ichiro, Prof. OKAMURA Yosuke, Prof. OKIMURA Kunio, Prof. OKUYAMA Atsushi, Junior Assoc. Prof. OGURO Hidetoshi, Prof. OZAWA Asae, Prof. OCHIAI Masayuki, Prof. KAI Yoshihiro, Prof. KASAI Tetsurou, Prof. KAJITA Yoshitaka, Assoc. Prof. KATAYAMA Hidekazu, Junior Assoc. Prof. KATO Hideaki, Prof. KANIE Osamu, Assoc.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KOJIMA Naoya, Prof. KOBAYASHI Kiyoteru, Prof. SAKAI Takaaki, Prof. SAKAGAMI Norimitsu, Prof. SAKAKIBARA Shigeki, Prof. SASAGAWA Noboru, Assoc. Prof. SASAKI Atsumu, Prof. SATO Masashi,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Assoc. Prof. TAKAHASHI Shun, Prof. TAKAHARA Taro, Prof. TAKAYAMA Yoshihisa, Prof. TAKEMURA Kentaro, Prof. DATE Shigeyuki, Prof. TAN Xuehou, Prof. CHIBA Masafumi, Prof. TSUCHIYA Kazuyoshi, Prof. TSUCHIYA Morimasa, Prof. TEI Kazuyoku, Prof. TONEGAWA Akira, Prof. TOMITA Koji, Prof. NAKASHIMA Takuo, Assoc. Prof. NAKANO Junta, Junior Assoc. Prof. NARITA Takayoshi, Prof. NISHIJIMA Kyoshi, Junior Assoc. Prof. NOMURA Keisuke, Prof. HASEGAWA Shinya, Prof. HAMAMOTO Kazuhiko, Assoc. Prof. HAYASHI Hirotaka, Prof. HIGUCHI Masashi, Assoc. Prof. FUKUDA Kota, Prof. FUJIKAWA Chiemi, Prof. FUJIMOTO Kuniaki, Prof. FURUYA Yasuo, Prof. WUNDERLICH Wilfried, Prof. HORISAWA Hideyuki, Prof. MAEDA Shuichi, Prof. MATSUSHITA Junichi, Prof. MIKAMI Atsushi, Prof. MIZUKAKI Toshiharu, Prof. MIZUTANI Ryuta, Assoc. Prof. MITSUHASHI Hiroaki, Prof. MIYAZAWA Yasuyuki, Prof. MUNAKA Tatsuji, Prof. MURAYAMA Junichi, Prof. MUROTANI Hiroshi, Prof. MORIYAMA Hiroyuki, Prof. MOROOKA Shigehiro, Prof. YAHARA Mitsutoshi, Prof. YAMAZAKI Toshihiro, Assoc. Prof. YAMADA Gouji, Prof. YAMAMOTO Kenji, Assoc. Prof. YAMAMOTO Takeshi, Prof. YAMAMOTO Yoshio, Prof. YAMAMOTO Yoshiro, Assoc. Prof. YOKOI Takeshi, Junior Assoc. Prof. YOSHINAGA Masashi, Prof. WATANABE Ken, Prof. WATANABE Kenji, Prof. WATANABE Harumi</t>
  </si>
  <si>
    <t>東海大学</t>
  </si>
  <si>
    <t>総合理工学研究科</t>
    <rPh sb="4" eb="5">
      <t>ガク</t>
    </rPh>
    <phoneticPr fontId="64"/>
  </si>
  <si>
    <t>総合理工学専攻/物理・数理科学コース、情報理工学コース、電気・電子コース、生命理工学コース、材料・化学コース、機械・航空宇宙コース、建築・土木コース、海洋理工学コース、地球環境科学コース</t>
    <rPh sb="0" eb="2">
      <t>ソウゴウ</t>
    </rPh>
    <rPh sb="2" eb="5">
      <t>リコウガク</t>
    </rPh>
    <rPh sb="5" eb="7">
      <t>センコウ</t>
    </rPh>
    <rPh sb="8" eb="10">
      <t>ブツリ</t>
    </rPh>
    <rPh sb="11" eb="13">
      <t>スウリ</t>
    </rPh>
    <rPh sb="13" eb="15">
      <t>カガク</t>
    </rPh>
    <rPh sb="19" eb="21">
      <t>ジョウホウ</t>
    </rPh>
    <rPh sb="21" eb="24">
      <t>リコウガク</t>
    </rPh>
    <rPh sb="28" eb="30">
      <t>デンキ</t>
    </rPh>
    <rPh sb="31" eb="33">
      <t>デンシ</t>
    </rPh>
    <rPh sb="37" eb="39">
      <t>セイメイ</t>
    </rPh>
    <rPh sb="39" eb="41">
      <t>リコウ</t>
    </rPh>
    <rPh sb="41" eb="42">
      <t>ガク</t>
    </rPh>
    <rPh sb="46" eb="48">
      <t>ザイリョウ</t>
    </rPh>
    <rPh sb="49" eb="51">
      <t>カガク</t>
    </rPh>
    <rPh sb="55" eb="57">
      <t>キカイ</t>
    </rPh>
    <rPh sb="58" eb="60">
      <t>コウクウ</t>
    </rPh>
    <rPh sb="60" eb="62">
      <t>ウチュウ</t>
    </rPh>
    <rPh sb="66" eb="68">
      <t>ケンチク</t>
    </rPh>
    <rPh sb="69" eb="71">
      <t>ドボク</t>
    </rPh>
    <rPh sb="75" eb="77">
      <t>カイヨウ</t>
    </rPh>
    <rPh sb="77" eb="80">
      <t>リコウガク</t>
    </rPh>
    <rPh sb="84" eb="86">
      <t>チキュウ</t>
    </rPh>
    <rPh sb="86" eb="88">
      <t>カンキョウ</t>
    </rPh>
    <rPh sb="88" eb="90">
      <t>カガク</t>
    </rPh>
    <phoneticPr fontId="64"/>
  </si>
  <si>
    <t>秋山 泰伸 教授、淺香 隆 教授、浅川 毅 教授、遊部 雅生 教授、飯塚 泰樹 教授、石川 滋 教授、磯村 雅夫 教授、伊藤 建 教授、稲田 喜信 教授、稲津 敏行 教授、稲森 真美子 准教授、今田 恒久 教授、今村 誠 教授、岩岡 道夫 教授、岩森 暁 教授、内田 理 教授、宇津 圭祐 准教授、遠藤 雅守 教授、大場 武 教授、大場 真 教授、大東 俊博 准教授、大山 龍一郎 教授、岡村 陽介 教授、沖村 邦雄 教授、奥山 淳 教授、小黒 英俊 講師、小沢 朝江 教授、落合 成行 教授、甲斐 義弘 教授、笠井 哲郎 教授、梶田 佳孝 教授、片山 秀和 准教授、加藤 英晃 講師、蟹江 治 教授、金子 雅明 准教授、亀山 高範 教授、河内 明子 教授、菊川 久夫 教授、喜多 理王 教授、北林 照幸 教授、木村 英樹 教授、木村 啓志 教授、清田 英夫 教授、桐木 紳 教授、櫛田 淳子 教授、葛巻 徹 教授、黒田 輝 教授、黒田 泰弘 准教授、桑畑 周司 准教授、高阪 史明 教授、小口 真一 准教授、小島 直也 教授、小林 清輝 教授、堺 公明 教授、坂上 憲光 教授、榊原 繁樹 教授、笹川 昇 教授、笹木 集夢 准教授、佐藤 正志 教授、佐松 崇史 教授、石 岩 教授、志摩 亜希子 教授、清水 尚彦 教授、清水 賀之 教授、庄 善之 教授、新屋敷 直木 教授、杉山 太宏 教授、鈴木 美緒 准教授、砂見 雄太 准教授、十亀 昭人 准教授、高雄 元晴 教授、高尻 雅之 教授、高橋 達 教授、高橋 俊 准教授、高原 太郎 教授、高山 佳久 教授、竹村 憲太郎 教授、伊達 重之 教授、譚 学厚 教授、千葉 雅史 教授、槌谷 和義 教授、土屋 守正 教授、鄭 和翊 教授、利根川 昭 教授、冨田 恒之 教授、中嶋 卓雄 教授、中野 淳太 准教授、成田 正敬 講師、西嶋 恭司 教授、野村 圭介 講師、長谷川 真也 教授、濱本 和彦 教授、林 博貴 准教授、樋口 昌史 教授、福田 紘大 准教授、藤川 知栄美 教授、藤本 邦昭 教授、古谷 康雄 教授、ブンダリッヒ ビルフリド 教授、堀澤 秀之 教授、前田 秀一 教授、松下 純一 教授、三神 厚 教授、水書 稔治 教授、水谷 隆太 教授、三橋 弘明 准教授、宮沢 靖幸 教授、撫中 達司 教授、村山 純一 教授、室谷 裕志 教授、森山 裕幸 教授、諸岡 繁洋 教授、矢原 充敏 教授、山崎 俊裕 教授、山田 剛治 准教授、山本 憲司 教授、山本 建 准教授、山本 佳男 教授、山本 義郎 教授、横井 健 准教授、吉永 昌史 講師、渡部 憲 教授、渡邉 研司 教授、渡辺 晴美 教授</t>
    <rPh sb="6" eb="8">
      <t>キョウジュ</t>
    </rPh>
    <rPh sb="14" eb="16">
      <t>キョウジュ</t>
    </rPh>
    <rPh sb="22" eb="24">
      <t>キョウジュ</t>
    </rPh>
    <rPh sb="31" eb="33">
      <t>キョウジュ</t>
    </rPh>
    <rPh sb="40" eb="42">
      <t>キョウジュ</t>
    </rPh>
    <rPh sb="48" eb="50">
      <t>キョウジュ</t>
    </rPh>
    <rPh sb="57" eb="59">
      <t>キョウジュ</t>
    </rPh>
    <rPh sb="65" eb="67">
      <t>キョウジュ</t>
    </rPh>
    <rPh sb="74" eb="76">
      <t>キョウジュ</t>
    </rPh>
    <rPh sb="83" eb="85">
      <t>キョウジュ</t>
    </rPh>
    <rPh sb="103" eb="105">
      <t>キョウジュ</t>
    </rPh>
    <rPh sb="111" eb="113">
      <t>キョウジュ</t>
    </rPh>
    <rPh sb="120" eb="122">
      <t>キョウジュ</t>
    </rPh>
    <rPh sb="128" eb="130">
      <t>キョウジュ</t>
    </rPh>
    <rPh sb="136" eb="138">
      <t>キョウジュ</t>
    </rPh>
    <rPh sb="171" eb="173">
      <t>キョウジュ</t>
    </rPh>
    <rPh sb="180" eb="183">
      <t>ジュンキョウジュ</t>
    </rPh>
    <rPh sb="191" eb="193">
      <t>キョウジュ</t>
    </rPh>
    <rPh sb="200" eb="202">
      <t>キョウジュ</t>
    </rPh>
    <rPh sb="209" eb="211">
      <t>キョウジュ</t>
    </rPh>
    <rPh sb="217" eb="219">
      <t>キョウジュ</t>
    </rPh>
    <rPh sb="226" eb="228">
      <t>コウシ</t>
    </rPh>
    <rPh sb="235" eb="237">
      <t>キョウジュ</t>
    </rPh>
    <rPh sb="244" eb="246">
      <t>キョウジュ</t>
    </rPh>
    <rPh sb="253" eb="255">
      <t>キョウジュ</t>
    </rPh>
    <rPh sb="262" eb="264">
      <t>キョウジュ</t>
    </rPh>
    <rPh sb="271" eb="273">
      <t>キョウジュ</t>
    </rPh>
    <rPh sb="280" eb="283">
      <t>ジュンキョウジュ</t>
    </rPh>
    <rPh sb="290" eb="292">
      <t>コウシ</t>
    </rPh>
    <rPh sb="298" eb="300">
      <t>キョウジュ</t>
    </rPh>
    <rPh sb="307" eb="310">
      <t>ジュンキョウジュ</t>
    </rPh>
    <rPh sb="317" eb="319">
      <t>キョウジュ</t>
    </rPh>
    <rPh sb="326" eb="328">
      <t>キョウジュ</t>
    </rPh>
    <rPh sb="335" eb="337">
      <t>キョウジュ</t>
    </rPh>
    <rPh sb="344" eb="346">
      <t>キョウジュ</t>
    </rPh>
    <rPh sb="353" eb="355">
      <t>キョウジュ</t>
    </rPh>
    <rPh sb="362" eb="364">
      <t>キョウジュ</t>
    </rPh>
    <rPh sb="371" eb="373">
      <t>キョウジュ</t>
    </rPh>
    <rPh sb="380" eb="382">
      <t>キョウジュ</t>
    </rPh>
    <rPh sb="388" eb="390">
      <t>キョウジュ</t>
    </rPh>
    <rPh sb="397" eb="399">
      <t>キョウジュ</t>
    </rPh>
    <rPh sb="405" eb="407">
      <t>キョウジュ</t>
    </rPh>
    <rPh sb="413" eb="415">
      <t>キョウジュ</t>
    </rPh>
    <rPh sb="422" eb="425">
      <t>ジュンキョウジュ</t>
    </rPh>
    <rPh sb="432" eb="435">
      <t>ジュンキョウジュ</t>
    </rPh>
    <rPh sb="442" eb="444">
      <t>キョウジュ</t>
    </rPh>
    <rPh sb="451" eb="454">
      <t>ジュンキョウジュ</t>
    </rPh>
    <rPh sb="461" eb="463">
      <t>キョウジュ</t>
    </rPh>
    <rPh sb="470" eb="472">
      <t>キョウジュ</t>
    </rPh>
    <rPh sb="478" eb="480">
      <t>キョウジュ</t>
    </rPh>
    <rPh sb="487" eb="489">
      <t>キョウジュ</t>
    </rPh>
    <rPh sb="496" eb="498">
      <t>キョウジュ</t>
    </rPh>
    <rPh sb="504" eb="506">
      <t>キョウジュ</t>
    </rPh>
    <rPh sb="513" eb="516">
      <t>ジュンキョウジュ</t>
    </rPh>
    <rPh sb="523" eb="525">
      <t>キョウジュ</t>
    </rPh>
    <rPh sb="532" eb="534">
      <t>キョウジュ</t>
    </rPh>
    <rPh sb="539" eb="541">
      <t>キョウジュ</t>
    </rPh>
    <rPh sb="549" eb="551">
      <t>キョウジュ</t>
    </rPh>
    <rPh sb="558" eb="560">
      <t>キョウジュ</t>
    </rPh>
    <rPh sb="567" eb="569">
      <t>キョウジュ</t>
    </rPh>
    <rPh sb="575" eb="577">
      <t>キョウジュ</t>
    </rPh>
    <rPh sb="585" eb="587">
      <t>キョウジュ</t>
    </rPh>
    <rPh sb="594" eb="596">
      <t>キョウジュ</t>
    </rPh>
    <rPh sb="603" eb="606">
      <t>ジュンキョウジュ</t>
    </rPh>
    <rPh sb="613" eb="616">
      <t>ジュンキョウジュ</t>
    </rPh>
    <rPh sb="623" eb="626">
      <t>ジュンキョウジュ</t>
    </rPh>
    <rPh sb="633" eb="635">
      <t>キョウジュ</t>
    </rPh>
    <rPh sb="642" eb="644">
      <t>キョウジュ</t>
    </rPh>
    <rPh sb="650" eb="652">
      <t>キョウジュ</t>
    </rPh>
    <rPh sb="668" eb="670">
      <t>キョウジュ</t>
    </rPh>
    <rPh sb="677" eb="679">
      <t>キョウジュ</t>
    </rPh>
    <rPh sb="687" eb="689">
      <t>キョウジュ</t>
    </rPh>
    <rPh sb="696" eb="698">
      <t>キョウジュ</t>
    </rPh>
    <rPh sb="704" eb="706">
      <t>キョウジュ</t>
    </rPh>
    <rPh sb="713" eb="715">
      <t>キョウジュ</t>
    </rPh>
    <rPh sb="722" eb="724">
      <t>キョウジュ</t>
    </rPh>
    <rPh sb="731" eb="733">
      <t>キョウジュ</t>
    </rPh>
    <rPh sb="739" eb="741">
      <t>キョウジュ</t>
    </rPh>
    <rPh sb="748" eb="750">
      <t>キョウジュ</t>
    </rPh>
    <rPh sb="757" eb="759">
      <t>キョウジュ</t>
    </rPh>
    <rPh sb="766" eb="768">
      <t>キョウジュ</t>
    </rPh>
    <rPh sb="776" eb="778">
      <t>キョウジュ</t>
    </rPh>
    <rPh sb="785" eb="787">
      <t>コウシ</t>
    </rPh>
    <rPh sb="794" eb="796">
      <t>キョウジュ</t>
    </rPh>
    <rPh sb="803" eb="805">
      <t>コウシ</t>
    </rPh>
    <rPh sb="813" eb="815">
      <t>キョウジュ</t>
    </rPh>
    <rPh sb="822" eb="824">
      <t>キョウジュ</t>
    </rPh>
    <rPh sb="830" eb="833">
      <t>ジュンキョウジュ</t>
    </rPh>
    <rPh sb="840" eb="842">
      <t>キョウジュ</t>
    </rPh>
    <rPh sb="849" eb="852">
      <t>ジュンキョウジュ</t>
    </rPh>
    <rPh sb="860" eb="862">
      <t>キョウジュ</t>
    </rPh>
    <rPh sb="869" eb="871">
      <t>キョウジュ</t>
    </rPh>
    <rPh sb="878" eb="880">
      <t>キョウジュ</t>
    </rPh>
    <rPh sb="894" eb="896">
      <t>キョウジュ</t>
    </rPh>
    <rPh sb="903" eb="905">
      <t>キョウジュ</t>
    </rPh>
    <rPh sb="912" eb="914">
      <t>キョウジュ</t>
    </rPh>
    <rPh sb="921" eb="923">
      <t>キョウジュ</t>
    </rPh>
    <rPh sb="929" eb="931">
      <t>キョウジュ</t>
    </rPh>
    <rPh sb="938" eb="940">
      <t>キョウジュ</t>
    </rPh>
    <rPh sb="947" eb="949">
      <t>キョウジュ</t>
    </rPh>
    <rPh sb="956" eb="959">
      <t>ジュンキョウジュ</t>
    </rPh>
    <rPh sb="966" eb="968">
      <t>キョウジュ</t>
    </rPh>
    <rPh sb="975" eb="977">
      <t>キョウジュ</t>
    </rPh>
    <rPh sb="984" eb="986">
      <t>キョウジュ</t>
    </rPh>
    <rPh sb="993" eb="995">
      <t>キョウジュ</t>
    </rPh>
    <rPh sb="1002" eb="1004">
      <t>キョウジュ</t>
    </rPh>
    <rPh sb="1011" eb="1013">
      <t>キョウジュ</t>
    </rPh>
    <rPh sb="1020" eb="1022">
      <t>キョウジュ</t>
    </rPh>
    <rPh sb="1029" eb="1031">
      <t>キョウジュ</t>
    </rPh>
    <rPh sb="1038" eb="1041">
      <t>ジュンキョウジュ</t>
    </rPh>
    <rPh sb="1048" eb="1050">
      <t>キョウジュ</t>
    </rPh>
    <rPh sb="1056" eb="1059">
      <t>ジュンキョウジュ</t>
    </rPh>
    <rPh sb="1066" eb="1068">
      <t>キョウジュ</t>
    </rPh>
    <rPh sb="1075" eb="1077">
      <t>キョウジュ</t>
    </rPh>
    <rPh sb="1083" eb="1086">
      <t>ジュンキョウジュ</t>
    </rPh>
    <rPh sb="1093" eb="1095">
      <t>コウシ</t>
    </rPh>
    <rPh sb="1101" eb="1103">
      <t>キョウジュ</t>
    </rPh>
    <rPh sb="1110" eb="1112">
      <t>キョウジュ</t>
    </rPh>
    <rPh sb="1119" eb="1121">
      <t>キョウジュ</t>
    </rPh>
    <phoneticPr fontId="64"/>
  </si>
  <si>
    <t>March 2023（To be determined）</t>
  </si>
  <si>
    <t>April 2022</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</si>
  <si>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KOBAYASHI Kiyoteru, Prof. SHIBUYA Takehisa, Prof. SHOW Yoshiyuki, Assoc. Prof. SHIN Sanggyu, Assoc. Prof. SOMEYA Hiroshi, Prof. TAKAO Motoharu, Assoc. Prof. TAKESHITA Shu, Prof. TAKEMURA Kentaro, Prof. TAN Xuehou, Prof. CHO Kohei, Prof. TORATANI Mitsuhiro, Prof. NAKAJIMA Takashi Y, Prof. FUJIKAWA Chiemi, Prof. MAEDA Shuichi, Prof. MAKINO Hironori, Assoc. Prof. MIZUTANI Kenji, Prof. MURANO Kimitoshi, Assoc. Prof. MURAMATSU Satoshi, Prof. MUROTANI Hiroshi</t>
  </si>
  <si>
    <t>電気電子工学専攻</t>
  </si>
  <si>
    <t>浅川 毅 教授、遊部 雅生 教授、石丸 将愛 講師、磯村 雅夫 教授、稲垣 克彦 教授、稲葉 毅 教授、稲森 真美子 准教授、内田 理 教授、大口 英樹 准教授、大山 龍一郎 教授、沖村 邦雄 教授、尾関 智子 教授、金子 哲也 講師、木村 英樹 教授、黒田 輝 教授、桑畑 周司 准教授、小林 清輝 教授、渋谷 猛久 教授、庄 善之 教授、慎 祥揆 准教授、染谷 博司 准教授、高雄 元晴 教授、竹下 秀 准教授、竹村 憲太郎 教授、譚 学厚 教授、長 幸平 教授、虎谷 充浩 教授、中島 孝 教授、藤川 知栄美 教授、前田 秀一 教授、牧野 浩典 教授、水谷 賢史 准教授、村野 公俊 教授、村松 聡 准教授、室谷 裕志 教授</t>
    <rPh sb="5" eb="7">
      <t>キョウジュ</t>
    </rPh>
    <rPh sb="14" eb="16">
      <t>キョウジュ</t>
    </rPh>
    <rPh sb="23" eb="25">
      <t>コウシ</t>
    </rPh>
    <rPh sb="32" eb="34">
      <t>キョウジュ</t>
    </rPh>
    <rPh sb="41" eb="43">
      <t>キョウジュ</t>
    </rPh>
    <rPh sb="49" eb="51">
      <t>キョウジュ</t>
    </rPh>
    <rPh sb="59" eb="62">
      <t>ジュンキョウジュ</t>
    </rPh>
    <rPh sb="68" eb="70">
      <t>キョウジュ</t>
    </rPh>
    <rPh sb="77" eb="80">
      <t>ジュンキョウジュ</t>
    </rPh>
    <rPh sb="88" eb="90">
      <t>キョウジュ</t>
    </rPh>
    <rPh sb="97" eb="99">
      <t>キョウジュ</t>
    </rPh>
    <rPh sb="106" eb="108">
      <t>キョウジュ</t>
    </rPh>
    <rPh sb="115" eb="117">
      <t>コウシ</t>
    </rPh>
    <rPh sb="124" eb="126">
      <t>キョウジュ</t>
    </rPh>
    <rPh sb="132" eb="134">
      <t>キョウジュ</t>
    </rPh>
    <rPh sb="141" eb="144">
      <t>ジュンキョウジュ</t>
    </rPh>
    <rPh sb="151" eb="153">
      <t>キョウジュ</t>
    </rPh>
    <rPh sb="160" eb="162">
      <t>キョウジュ</t>
    </rPh>
    <rPh sb="168" eb="170">
      <t>キョウジュ</t>
    </rPh>
    <rPh sb="176" eb="179">
      <t>ジュンキョウジュ</t>
    </rPh>
    <rPh sb="186" eb="189">
      <t>ジュンキョウジュ</t>
    </rPh>
    <rPh sb="196" eb="198">
      <t>キョウジュ</t>
    </rPh>
    <rPh sb="204" eb="207">
      <t>ジュンキョウジュ</t>
    </rPh>
    <rPh sb="215" eb="217">
      <t>キョウジュ</t>
    </rPh>
    <rPh sb="223" eb="225">
      <t>キョウジュ</t>
    </rPh>
    <rPh sb="231" eb="233">
      <t>キョウジュ</t>
    </rPh>
    <rPh sb="240" eb="242">
      <t>キョウジュ</t>
    </rPh>
    <rPh sb="248" eb="250">
      <t>キョウジュ</t>
    </rPh>
    <rPh sb="258" eb="260">
      <t>キョウジュ</t>
    </rPh>
    <rPh sb="267" eb="269">
      <t>キョウジュ</t>
    </rPh>
    <rPh sb="276" eb="278">
      <t>キョウジュ</t>
    </rPh>
    <rPh sb="285" eb="288">
      <t>ジュンキョウジュ</t>
    </rPh>
    <rPh sb="295" eb="297">
      <t>キョウジュ</t>
    </rPh>
    <rPh sb="303" eb="306">
      <t>ジュンキョウジュ</t>
    </rPh>
    <rPh sb="313" eb="315">
      <t>キョウジュ</t>
    </rPh>
    <phoneticPr fontId="64"/>
  </si>
  <si>
    <t>Prof. KANIE Osamu, Prof. MIYAZAWA Yasuyuki</t>
  </si>
  <si>
    <t>応用理化学専攻（生命化学領域、金属材料工学領域）</t>
    <rPh sb="8" eb="10">
      <t>セイメイ</t>
    </rPh>
    <rPh sb="10" eb="12">
      <t>カガク</t>
    </rPh>
    <rPh sb="12" eb="14">
      <t>リョウイキ</t>
    </rPh>
    <rPh sb="15" eb="17">
      <t>キンゾク</t>
    </rPh>
    <rPh sb="17" eb="19">
      <t>ザイリョウ</t>
    </rPh>
    <rPh sb="19" eb="21">
      <t>コウガク</t>
    </rPh>
    <rPh sb="21" eb="23">
      <t>リョウイキ</t>
    </rPh>
    <phoneticPr fontId="64"/>
  </si>
  <si>
    <t>蟹江 治 教授、宮沢 靖幸 教授</t>
    <rPh sb="5" eb="7">
      <t>キョウジュ</t>
    </rPh>
    <rPh sb="14" eb="16">
      <t>キョウジュ</t>
    </rPh>
    <phoneticPr fontId="64"/>
  </si>
  <si>
    <t>Prof. IWASAKI katsuya, Prof. OZAWA Asae, Prof. KASAI Tetsurou, Prof. KAJITA Yoshitaka, Assoc. Prof. KOCHI Kazuyasu, Assoc. Prof. GOTO Jun, Prof. SUGIYAMA Motohiro, Assoc. Prof. SUZUKI Mio, Assoc. Prof. SOGAME Akito, Prof. TAKAHASHI Itaru, Prof. DATE Shigeyuki, Assoc. Prof. TERADA Kazumi, Assoc. Prof. NAKANO Junta, Assistant Prof. NOGUCHI Naoto, Junior Assoc. Prof. NOMURA Keisuke, Assistant Prof. FUJIWARA Kakuta, Prof. MIKAMI Atsushi, Prof. MOROOKA Shigehiro, Prof. YAMAZAKI Toshihiro, Prof. YAMAMOTO Kenji, Assoc. Prof. YOKOI Takeshi, Prof. WATANABE Ken, Prof. WATANABE Kenji</t>
  </si>
  <si>
    <t>建築土木工学専攻</t>
  </si>
  <si>
    <t>岩崎 克也 教授、小沢 朝江 教授、笠井 哲郎 教授、梶田 佳孝 教授、河内 一泰 准教授、後藤 純 准教授、杉山 太宏 教授、鈴木 美緒 准教授、十亀 昭人 准教授、高橋 達 教授、伊達 重之 教授、寺田 一美 准教授、中野 淳太 准教授、野口 直人 助教、野村 圭介 講師、藤原 覚太 助教、三神 厚 教授、諸岡 繁洋 教授、山崎 俊裕 教授、山本 憲司 教授、横井 健 准教授、渡部 憲 教授、渡邉 研司 教授</t>
    <rPh sb="6" eb="8">
      <t>キョウジュ</t>
    </rPh>
    <rPh sb="15" eb="17">
      <t>キョウジュ</t>
    </rPh>
    <rPh sb="24" eb="26">
      <t>キョウジュ</t>
    </rPh>
    <rPh sb="33" eb="35">
      <t>キョウジュ</t>
    </rPh>
    <rPh sb="42" eb="45">
      <t>ジュンキョウジュ</t>
    </rPh>
    <rPh sb="51" eb="54">
      <t>ジュンキョウジュ</t>
    </rPh>
    <rPh sb="61" eb="63">
      <t>キョウジュ</t>
    </rPh>
    <rPh sb="70" eb="73">
      <t>ジュンキョウジュ</t>
    </rPh>
    <rPh sb="80" eb="83">
      <t>ジュンキョウジュ</t>
    </rPh>
    <rPh sb="89" eb="91">
      <t>キョウジュ</t>
    </rPh>
    <rPh sb="98" eb="100">
      <t>キョウジュ</t>
    </rPh>
    <rPh sb="107" eb="110">
      <t>ジュンキョウジュ</t>
    </rPh>
    <rPh sb="117" eb="120">
      <t>ジュンキョウジュ</t>
    </rPh>
    <rPh sb="127" eb="129">
      <t>ジョキョウ</t>
    </rPh>
    <rPh sb="136" eb="138">
      <t>コウシ</t>
    </rPh>
    <rPh sb="145" eb="147">
      <t>ジョキョウ</t>
    </rPh>
    <rPh sb="153" eb="155">
      <t>キョウジュ</t>
    </rPh>
    <rPh sb="162" eb="164">
      <t>キョウジュ</t>
    </rPh>
    <rPh sb="171" eb="173">
      <t>キョウジュ</t>
    </rPh>
    <rPh sb="180" eb="182">
      <t>キョウジュ</t>
    </rPh>
    <rPh sb="188" eb="191">
      <t>ジュンキョウジュ</t>
    </rPh>
    <rPh sb="197" eb="199">
      <t>キョウジュ</t>
    </rPh>
    <rPh sb="206" eb="208">
      <t>キョウジュ</t>
    </rPh>
    <phoneticPr fontId="64"/>
  </si>
  <si>
    <t>Prof. AZETSU Akihiko, Junior Assoc. Prof. IKEDA Tomoyuki, Prof. INADA Yoshinobu, Prof. IWAMORI Satoru, Assoc. Prof. UCHIDA HELMUT Takahiro, Assoc. Prof. OHTA Takahiro, Prof. OKANAGA Hiroo, Prof. OKUYAMA Atsushi, Prof. OCHIAI Masayuki, Prof. KAI Yoshihiro, Junior Assoc. Prof. KATO Hideaki, Prof. KIMURA Hiroshi, Prof. KUZUU Kazuto, Junior Assoc. Prof. KUBOTA Hiroaki, Prof. SUZUKI Masakazu, Assoc. Prof. SUNAMI Yuta, Assistant Prof. SENGA Mariko, Assoc. Prof. TAKAHASHI Shun, Prof. TANAKA Makoto, Prof. CHIBA Masafumi, Prof. CHEN Zhili, Prof. TSUCHIYA Kazuyoshi, Assistant Prof. TSUCHIYA Hirotarou, Prof. NAKAGAWA Ichiro, Assoc. Prof. NAKASHINO Kyoichi, Junior Assoc. Prof. NARITA Takayoshi, Junior Assoc. Prof. NUMATA Daiju, Prof. HASEGAWA Shinya, Assoc. Prof. HATTORI Yasuhisa, Junior Assoc. Prof. FUKUSHIMA Naoya, Assoc. Prof. FUKUDA Kota, Prof. HORISAWA Hideyuki, Prof. MIZUKAKI Toshiharu, Prof. MIYAKE Wataru, Prof. MORISHITA Tatsuya, Assoc. Prof. MORITA Takakazu, Prof. MORIYAMA Hiroyuki, Assoc. Prof. YAMADA Gouji, Assoc. Prof. YAMAMOTO Takeshi, Prof. YAMAMOTO Yoshio, Junior Assoc. Prof. YOSHINAGA Masashi</t>
  </si>
  <si>
    <t>畔津 昭彦 教授、池田 知行 講師、稲田 喜信 教授、岩森 暁 教授、内田 ヘルムート貴大 准教授、太田 高裕 准教授、岡永 博夫 教授、奥山 淳 教授、落合 成行 教授、甲斐 義弘 教授、加藤 英晃 講師、木村 啓志 教授、葛生 和人 教授、窪田 紘明 講師、鈴木 昌和 教授、砂見 雄太 准教授、千賀 麻利子 助教、高橋 俊 准教授、田中 真 教授、千葉 雅史 教授、陳 之立 教授、槌谷 和義 教授、土屋 寛太朗 助教、那賀川 一郎 教授、中篠 恭一 准教授、成田 正敬 講師、沼田 大樹 講師、長谷川 真也 教授、服部 泰久 准教授、福島 直哉 講師、福田 紘大 准教授、堀澤 秀之 教授、水書 稔治 教授、三宅 亙 教授、森下 達哉 教授、森田 貴和 准教授、森山 裕幸 教授、山田 剛治 准教授、山本 建 准教授、山本 佳男 教授、吉永 昌史 講師</t>
    <rPh sb="6" eb="8">
      <t>キョウジュ</t>
    </rPh>
    <rPh sb="15" eb="17">
      <t>コウシ</t>
    </rPh>
    <rPh sb="24" eb="26">
      <t>キョウジュ</t>
    </rPh>
    <rPh sb="32" eb="34">
      <t>キョウジュ</t>
    </rPh>
    <rPh sb="46" eb="49">
      <t>ジュンキョウジュ</t>
    </rPh>
    <rPh sb="56" eb="59">
      <t>ジュンキョウジュ</t>
    </rPh>
    <rPh sb="66" eb="68">
      <t>キョウジュ</t>
    </rPh>
    <rPh sb="74" eb="76">
      <t>キョウジュ</t>
    </rPh>
    <rPh sb="83" eb="85">
      <t>キョウジュ</t>
    </rPh>
    <rPh sb="92" eb="94">
      <t>キョウジュ</t>
    </rPh>
    <rPh sb="101" eb="103">
      <t>コウシ</t>
    </rPh>
    <rPh sb="110" eb="112">
      <t>キョウジュ</t>
    </rPh>
    <rPh sb="119" eb="121">
      <t>キョウジュ</t>
    </rPh>
    <rPh sb="128" eb="130">
      <t>コウシ</t>
    </rPh>
    <rPh sb="137" eb="139">
      <t>キョウジュ</t>
    </rPh>
    <rPh sb="146" eb="149">
      <t>ジュンキョウジュ</t>
    </rPh>
    <rPh sb="157" eb="159">
      <t>ジョキョウ</t>
    </rPh>
    <rPh sb="165" eb="168">
      <t>ジュンキョウジュ</t>
    </rPh>
    <rPh sb="174" eb="176">
      <t>キョウジュ</t>
    </rPh>
    <rPh sb="183" eb="185">
      <t>キョウジュ</t>
    </rPh>
    <rPh sb="191" eb="193">
      <t>キョウジュ</t>
    </rPh>
    <rPh sb="200" eb="202">
      <t>キョウジュ</t>
    </rPh>
    <rPh sb="210" eb="212">
      <t>ジョキョウ</t>
    </rPh>
    <rPh sb="220" eb="222">
      <t>キョウジュ</t>
    </rPh>
    <rPh sb="229" eb="232">
      <t>ジュンキョウジュ</t>
    </rPh>
    <rPh sb="239" eb="241">
      <t>コウシ</t>
    </rPh>
    <rPh sb="248" eb="250">
      <t>コウシ</t>
    </rPh>
    <rPh sb="258" eb="260">
      <t>キョウジュ</t>
    </rPh>
    <rPh sb="267" eb="270">
      <t>ジュンキョウジュ</t>
    </rPh>
    <rPh sb="277" eb="279">
      <t>コウシ</t>
    </rPh>
    <rPh sb="286" eb="289">
      <t>ジュンキョウジュ</t>
    </rPh>
    <rPh sb="296" eb="298">
      <t>キョウジュ</t>
    </rPh>
    <rPh sb="305" eb="307">
      <t>キョウジュ</t>
    </rPh>
    <rPh sb="313" eb="315">
      <t>キョウジュ</t>
    </rPh>
    <rPh sb="322" eb="324">
      <t>キョウジュ</t>
    </rPh>
    <rPh sb="331" eb="334">
      <t>ジュンキョウジュ</t>
    </rPh>
    <rPh sb="341" eb="343">
      <t>キョウジュ</t>
    </rPh>
    <rPh sb="350" eb="353">
      <t>ジュンキョウジュ</t>
    </rPh>
    <rPh sb="359" eb="362">
      <t>ジュンキョウジュ</t>
    </rPh>
    <rPh sb="369" eb="371">
      <t>キョウジュ</t>
    </rPh>
    <rPh sb="378" eb="380">
      <t>コウシ</t>
    </rPh>
    <phoneticPr fontId="64"/>
  </si>
  <si>
    <t>Master of Public Health in Global Health Course</t>
  </si>
  <si>
    <t>東京医科歯科大学</t>
  </si>
  <si>
    <t>医歯学総合研究科</t>
  </si>
  <si>
    <t>グローバルヘルスリーダー養成コース</t>
  </si>
  <si>
    <t>東京海洋大学</t>
    <rPh sb="0" eb="2">
      <t>トウキョウ</t>
    </rPh>
    <rPh sb="2" eb="4">
      <t>カイヨウ</t>
    </rPh>
    <rPh sb="4" eb="6">
      <t>ダイガク</t>
    </rPh>
    <phoneticPr fontId="23"/>
  </si>
  <si>
    <t>海洋科学技術研究科</t>
    <rPh sb="0" eb="2">
      <t>カイヨウ</t>
    </rPh>
    <rPh sb="2" eb="4">
      <t>カガク</t>
    </rPh>
    <rPh sb="4" eb="6">
      <t>ギジュツ</t>
    </rPh>
    <rPh sb="6" eb="8">
      <t>ケンキュウ</t>
    </rPh>
    <rPh sb="8" eb="9">
      <t>カ</t>
    </rPh>
    <phoneticPr fontId="23"/>
  </si>
  <si>
    <t>From 19 May to 24 May,2022</t>
  </si>
  <si>
    <r>
      <rPr>
        <sz val="11"/>
        <rFont val="BIZ UDPゴシック"/>
        <family val="3"/>
        <charset val="128"/>
      </rPr>
      <t>未定（2023年4月頃）
To be determined (around April, 2023)</t>
    </r>
    <rPh sb="7" eb="8">
      <t>ネン</t>
    </rPh>
    <rPh sb="9" eb="10">
      <t>ガツ</t>
    </rPh>
    <rPh sb="10" eb="11">
      <t>コロ</t>
    </rPh>
    <phoneticPr fontId="23"/>
  </si>
  <si>
    <t>東京外国語大学</t>
    <rPh sb="0" eb="2">
      <t>トウキョウ</t>
    </rPh>
    <rPh sb="2" eb="5">
      <t>ガイコクゴ</t>
    </rPh>
    <rPh sb="5" eb="7">
      <t>ダイガク</t>
    </rPh>
    <phoneticPr fontId="64"/>
  </si>
  <si>
    <t>大学院総合国際学研究科</t>
  </si>
  <si>
    <t>大学院博士後期課程共同サステイナビリティ研究専攻</t>
  </si>
  <si>
    <t>From 18 April to 6 May,2022</t>
  </si>
  <si>
    <t>1901A</t>
  </si>
  <si>
    <t>Department of Systems and Control Engineering</t>
  </si>
  <si>
    <t>Name of instructor / lab will be selected by the candidate. Please refer to "Messages for candidates".</t>
  </si>
  <si>
    <t>東京工業大学</t>
    <rPh sb="0" eb="2">
      <t>トウキョウ</t>
    </rPh>
    <rPh sb="2" eb="4">
      <t>コウギョウ</t>
    </rPh>
    <rPh sb="4" eb="6">
      <t>ダイガク</t>
    </rPh>
    <phoneticPr fontId="64"/>
  </si>
  <si>
    <t>工学院</t>
    <rPh sb="0" eb="3">
      <t>コウガクイン</t>
    </rPh>
    <phoneticPr fontId="64"/>
  </si>
  <si>
    <t>システム制御系</t>
    <rPh sb="4" eb="6">
      <t>セイギョ</t>
    </rPh>
    <rPh sb="6" eb="7">
      <t>ケイ</t>
    </rPh>
    <phoneticPr fontId="64"/>
  </si>
  <si>
    <t>受入指導教員・研究室は候補者が事前に本学の指導教員と連絡を取った上で出願を受付けるため現時点では未定。「候補者へのメッセージ・アピールポイント等」欄をご参照下さい。</t>
    <rPh sb="34" eb="36">
      <t>シュツガン</t>
    </rPh>
    <rPh sb="37" eb="38">
      <t>ウ</t>
    </rPh>
    <rPh sb="38" eb="39">
      <t>ツ</t>
    </rPh>
    <rPh sb="43" eb="46">
      <t>ゲンジテン</t>
    </rPh>
    <rPh sb="48" eb="50">
      <t>ミテイ</t>
    </rPh>
    <phoneticPr fontId="64"/>
  </si>
  <si>
    <t xml:space="preserve">該当しない
N/A
</t>
    <rPh sb="0" eb="2">
      <t>ガイトウ</t>
    </rPh>
    <phoneticPr fontId="64"/>
  </si>
  <si>
    <t>From March 1, 2023 to April 3, 2023</t>
  </si>
  <si>
    <t>1901B</t>
  </si>
  <si>
    <t>Department of Electrical and Electronic Engineering</t>
  </si>
  <si>
    <t>東京工業大学</t>
  </si>
  <si>
    <t xml:space="preserve">電気電子系
</t>
    <rPh sb="0" eb="2">
      <t>デンキ</t>
    </rPh>
    <rPh sb="2" eb="4">
      <t>デンシ</t>
    </rPh>
    <rPh sb="4" eb="5">
      <t>ケイ</t>
    </rPh>
    <phoneticPr fontId="64"/>
  </si>
  <si>
    <t>情報通信系</t>
    <rPh sb="0" eb="2">
      <t>ジョウホウ</t>
    </rPh>
    <rPh sb="2" eb="4">
      <t>ツウシン</t>
    </rPh>
    <rPh sb="4" eb="5">
      <t>ケイ</t>
    </rPh>
    <phoneticPr fontId="64"/>
  </si>
  <si>
    <t>1902A</t>
  </si>
  <si>
    <t>School of Materials and Chemical Technology</t>
  </si>
  <si>
    <t>Department of Chemical Science and Engineering</t>
  </si>
  <si>
    <t>物質理工学院</t>
  </si>
  <si>
    <t xml:space="preserve">応用化学系
</t>
  </si>
  <si>
    <t>1903A</t>
  </si>
  <si>
    <t>School of Life Science and Technology</t>
  </si>
  <si>
    <t>Department of Life Science and Technology</t>
  </si>
  <si>
    <t>生命理工学院</t>
    <rPh sb="0" eb="5">
      <t>セイメイリコウガク</t>
    </rPh>
    <rPh sb="5" eb="6">
      <t>イン</t>
    </rPh>
    <phoneticPr fontId="64"/>
  </si>
  <si>
    <t xml:space="preserve">生命理工学系
</t>
    <rPh sb="0" eb="6">
      <t>セイメイリコウガクケイ</t>
    </rPh>
    <phoneticPr fontId="64"/>
  </si>
  <si>
    <t>環境・社会理工学院</t>
    <rPh sb="0" eb="2">
      <t>カンキョウ</t>
    </rPh>
    <rPh sb="3" eb="5">
      <t>シャカイ</t>
    </rPh>
    <rPh sb="5" eb="9">
      <t>リコウガクイン</t>
    </rPh>
    <phoneticPr fontId="64"/>
  </si>
  <si>
    <t>建築学系</t>
    <rPh sb="0" eb="4">
      <t>ケンチクガクケイ</t>
    </rPh>
    <phoneticPr fontId="64"/>
  </si>
  <si>
    <t>環境・社会理工学院</t>
  </si>
  <si>
    <t>土木・環境工学系</t>
  </si>
  <si>
    <t>融合理工学系</t>
    <rPh sb="0" eb="4">
      <t>ユウゴウリ</t>
    </rPh>
    <rPh sb="4" eb="6">
      <t xml:space="preserve">ガクケイ </t>
    </rPh>
    <phoneticPr fontId="64"/>
  </si>
  <si>
    <t>環境・社会理工学院</t>
    <rPh sb="0" eb="2">
      <t xml:space="preserve">カンキョウ </t>
    </rPh>
    <rPh sb="3" eb="9">
      <t xml:space="preserve">シャカイリコウガクイン </t>
    </rPh>
    <phoneticPr fontId="64"/>
  </si>
  <si>
    <t>社会・人間科学系
社会・人間科学コース</t>
    <rPh sb="0" eb="2">
      <t xml:space="preserve">シャカイ </t>
    </rPh>
    <rPh sb="3" eb="8">
      <t xml:space="preserve">ニンゲンカガクケイ </t>
    </rPh>
    <rPh sb="9" eb="11">
      <t>シャ</t>
    </rPh>
    <rPh sb="12" eb="16">
      <t xml:space="preserve">ニンゲンカガク </t>
    </rPh>
    <phoneticPr fontId="64"/>
  </si>
  <si>
    <t>東京国際大学</t>
    <rPh sb="0" eb="2">
      <t>トウキョウ</t>
    </rPh>
    <rPh sb="2" eb="4">
      <t>コクサイ</t>
    </rPh>
    <rPh sb="4" eb="6">
      <t>ダイガク</t>
    </rPh>
    <phoneticPr fontId="64"/>
  </si>
  <si>
    <t>経済学研究科</t>
    <rPh sb="0" eb="2">
      <t>ケイザイ</t>
    </rPh>
    <rPh sb="2" eb="3">
      <t>ガク</t>
    </rPh>
    <rPh sb="3" eb="6">
      <t>ケンキュウカ</t>
    </rPh>
    <phoneticPr fontId="64"/>
  </si>
  <si>
    <t>経済学専攻</t>
    <rPh sb="0" eb="2">
      <t>ケイザイ</t>
    </rPh>
    <rPh sb="2" eb="3">
      <t>ガク</t>
    </rPh>
    <rPh sb="3" eb="5">
      <t>センコウ</t>
    </rPh>
    <phoneticPr fontId="64"/>
  </si>
  <si>
    <t>From 29 March to 12 April, 2023</t>
  </si>
  <si>
    <t>9702A</t>
  </si>
  <si>
    <t>Graduate School of Business and Commerce</t>
  </si>
  <si>
    <t>Digital Business and Innovation Major (English Track Program)</t>
  </si>
  <si>
    <t>商学研究科</t>
    <rPh sb="0" eb="2">
      <t>ショウガク</t>
    </rPh>
    <rPh sb="2" eb="5">
      <t>ケンキュウカ</t>
    </rPh>
    <phoneticPr fontId="64"/>
  </si>
  <si>
    <t>商学専攻イングリッシュ・トラック</t>
    <rPh sb="0" eb="2">
      <t>ショウガク</t>
    </rPh>
    <rPh sb="2" eb="4">
      <t>センコウ</t>
    </rPh>
    <phoneticPr fontId="64"/>
  </si>
  <si>
    <t>9702B</t>
  </si>
  <si>
    <t>Digital Business and Innovation Major (English Track Program, 5-year Doctor Program)</t>
  </si>
  <si>
    <t>商学専攻イングリッシュ・トラック(博士課程5年制）</t>
    <rPh sb="0" eb="2">
      <t>ショウガク</t>
    </rPh>
    <rPh sb="2" eb="4">
      <t>センコウ</t>
    </rPh>
    <rPh sb="17" eb="19">
      <t>ハカセ</t>
    </rPh>
    <rPh sb="19" eb="21">
      <t>カテイ</t>
    </rPh>
    <rPh sb="22" eb="24">
      <t>ネンセイ</t>
    </rPh>
    <phoneticPr fontId="64"/>
  </si>
  <si>
    <t>国際関係学専攻イングリッシュ・トラック</t>
    <rPh sb="0" eb="2">
      <t>コクサイ</t>
    </rPh>
    <rPh sb="2" eb="4">
      <t>カンケイ</t>
    </rPh>
    <rPh sb="4" eb="5">
      <t>ガク</t>
    </rPh>
    <rPh sb="5" eb="7">
      <t>センコウ</t>
    </rPh>
    <phoneticPr fontId="64"/>
  </si>
  <si>
    <t>東京大学</t>
    <rPh sb="0" eb="2">
      <t>トウキョウ</t>
    </rPh>
    <rPh sb="2" eb="4">
      <t>ダイガク</t>
    </rPh>
    <phoneticPr fontId="23"/>
  </si>
  <si>
    <t>公共政策学教育部</t>
    <rPh sb="0" eb="2">
      <t>コウキョウ</t>
    </rPh>
    <rPh sb="2" eb="4">
      <t>セイサク</t>
    </rPh>
    <rPh sb="4" eb="5">
      <t>ガク</t>
    </rPh>
    <rPh sb="5" eb="8">
      <t>キョウイクブ</t>
    </rPh>
    <phoneticPr fontId="23"/>
  </si>
  <si>
    <t>国際プログラムコース</t>
    <rPh sb="0" eb="2">
      <t>コクサイ</t>
    </rPh>
    <phoneticPr fontId="23"/>
  </si>
  <si>
    <t>From 1 November to 14 December,2022</t>
  </si>
  <si>
    <t>東京大学</t>
    <rPh sb="0" eb="4">
      <t>トウキョウダイガク</t>
    </rPh>
    <phoneticPr fontId="64"/>
  </si>
  <si>
    <t>工学系研究科</t>
    <rPh sb="0" eb="3">
      <t>コウガクケイ</t>
    </rPh>
    <rPh sb="3" eb="6">
      <t>ケンキュウカ</t>
    </rPh>
    <phoneticPr fontId="64"/>
  </si>
  <si>
    <t>社会基盤額専攻</t>
    <rPh sb="0" eb="7">
      <t>シャカイキバンガクセンコウ</t>
    </rPh>
    <phoneticPr fontId="64"/>
  </si>
  <si>
    <t>From 01 September 2022 to 06 April 2023</t>
  </si>
  <si>
    <t>バイオエンジニアリング専攻</t>
    <rPh sb="11" eb="13">
      <t>センコウ</t>
    </rPh>
    <phoneticPr fontId="64"/>
  </si>
  <si>
    <t xml:space="preserve">Applicants must register through T-cens between 1st September to 22nd November 2022, and upload required documents by 25 November 2022.
The Dept. of Bioengineering will decide  the shortlisted candidates and request them to send the required application documents via post by 27 January, 2023.
</t>
  </si>
  <si>
    <t>東京大学</t>
  </si>
  <si>
    <t>大学院新領域創成科学研究科</t>
  </si>
  <si>
    <t>環境システム学専攻</t>
  </si>
  <si>
    <t xml:space="preserve">2023年10月入学の外国人研究生の出願期間は未定　Application period for international research students for admission in October 2023 is undecided.
</t>
    <rPh sb="23" eb="25">
      <t>ミテイ</t>
    </rPh>
    <phoneticPr fontId="64"/>
  </si>
  <si>
    <t>From 1 April to 6 May, 2022</t>
  </si>
  <si>
    <t>1.Yoichiro KATO
2.Hiromi NAKANISHI
3.Yasunobu MATSUMOTO
4.Takuya HIROSHIMA
5.Mitsuo YAMAMOTO
6.Toru FUJIWARA
7.Saneyuki KAWABATA
8.Akihiko KAMOSHITA
9.Takeshi SAKURAI
10.Katsuhiro SAITO
11.Naoto KAMATA
12.Toshiaki OWARI</t>
  </si>
  <si>
    <t>東京大学</t>
    <rPh sb="0" eb="2">
      <t>トウキョウ</t>
    </rPh>
    <rPh sb="2" eb="4">
      <t>ダイガク</t>
    </rPh>
    <phoneticPr fontId="24"/>
  </si>
  <si>
    <t>農学生命科学研究科</t>
    <rPh sb="0" eb="2">
      <t>ノウガク</t>
    </rPh>
    <rPh sb="2" eb="4">
      <t>セイメイ</t>
    </rPh>
    <rPh sb="4" eb="6">
      <t>カガク</t>
    </rPh>
    <rPh sb="6" eb="9">
      <t>ケンキュウカ</t>
    </rPh>
    <phoneticPr fontId="24"/>
  </si>
  <si>
    <t>国際農業開発学コース</t>
  </si>
  <si>
    <t>1.加藤洋一郎
2.中西啓仁
3.松本安喜
4.廣嶋卓也
5.山本光夫
6.藤原　徹
7.河鰭実之
8.鴨下顕彦
9.櫻井武司
10.齋藤勝宏
11.鎌田直人
12.尾張敏章</t>
    <rPh sb="2" eb="7">
      <t>カトウヨウイチロウ</t>
    </rPh>
    <rPh sb="10" eb="12">
      <t>ナカニシ</t>
    </rPh>
    <rPh sb="12" eb="13">
      <t>ケイ</t>
    </rPh>
    <rPh sb="13" eb="14">
      <t>ジン</t>
    </rPh>
    <rPh sb="17" eb="19">
      <t>マツモト</t>
    </rPh>
    <rPh sb="19" eb="20">
      <t>ヤス</t>
    </rPh>
    <rPh sb="20" eb="21">
      <t>キ</t>
    </rPh>
    <rPh sb="24" eb="26">
      <t>ヒロシマ</t>
    </rPh>
    <rPh sb="26" eb="28">
      <t>タクヤ</t>
    </rPh>
    <rPh sb="31" eb="33">
      <t>ヤマモト</t>
    </rPh>
    <rPh sb="33" eb="35">
      <t>ミツオ</t>
    </rPh>
    <rPh sb="38" eb="40">
      <t>フジワラ</t>
    </rPh>
    <rPh sb="41" eb="42">
      <t>トオル</t>
    </rPh>
    <rPh sb="45" eb="47">
      <t>カワハタ</t>
    </rPh>
    <rPh sb="47" eb="48">
      <t>ミノル</t>
    </rPh>
    <rPh sb="48" eb="49">
      <t>ユキ</t>
    </rPh>
    <rPh sb="52" eb="54">
      <t>カモシタ</t>
    </rPh>
    <rPh sb="54" eb="55">
      <t>アキラ</t>
    </rPh>
    <rPh sb="55" eb="56">
      <t>ヒコ</t>
    </rPh>
    <rPh sb="59" eb="61">
      <t>サクライ</t>
    </rPh>
    <rPh sb="61" eb="63">
      <t>タケシ</t>
    </rPh>
    <rPh sb="69" eb="70">
      <t>マサル</t>
    </rPh>
    <rPh sb="70" eb="71">
      <t>ヒロシ</t>
    </rPh>
    <rPh sb="75" eb="77">
      <t>カマタ</t>
    </rPh>
    <rPh sb="77" eb="79">
      <t>ナオト</t>
    </rPh>
    <rPh sb="83" eb="85">
      <t>オワリ</t>
    </rPh>
    <rPh sb="85" eb="87">
      <t>トシアキラ</t>
    </rPh>
    <phoneticPr fontId="24"/>
  </si>
  <si>
    <t>該当しない
N/A</t>
    <rPh sb="0" eb="2">
      <t>ガイトウ</t>
    </rPh>
    <phoneticPr fontId="24"/>
  </si>
  <si>
    <t>From 26 October, 2021 to 16 February, 2022</t>
  </si>
  <si>
    <t>1604B</t>
  </si>
  <si>
    <t>Yoichiro KATO</t>
  </si>
  <si>
    <t>農学国際専攻</t>
    <rPh sb="0" eb="6">
      <t>ノウガクコクサイセンコウ</t>
    </rPh>
    <phoneticPr fontId="24"/>
  </si>
  <si>
    <t>加藤洋一郎</t>
  </si>
  <si>
    <t>from 11 April to 15 April,2022</t>
  </si>
  <si>
    <t>Hiromi NAKANISHI</t>
  </si>
  <si>
    <t>中西啓仁</t>
  </si>
  <si>
    <t xml:space="preserve">Yasunobu MATSUMOTO
</t>
  </si>
  <si>
    <t>松本安喜</t>
  </si>
  <si>
    <t>1604E</t>
  </si>
  <si>
    <t>Takuya HIROSHIMA</t>
  </si>
  <si>
    <t>廣嶋卓也</t>
  </si>
  <si>
    <t>Mitsuo YAMAMOTO</t>
  </si>
  <si>
    <t>山本光夫</t>
  </si>
  <si>
    <t>Laboratory of Rural Development Finance</t>
  </si>
  <si>
    <t>Takeshi Sakurai</t>
  </si>
  <si>
    <t>農業・資源経済学専攻</t>
    <rPh sb="0" eb="2">
      <t>ノウギョウ</t>
    </rPh>
    <rPh sb="3" eb="5">
      <t>シゲン</t>
    </rPh>
    <rPh sb="5" eb="8">
      <t>ケイザイガク</t>
    </rPh>
    <rPh sb="8" eb="10">
      <t>センコウ</t>
    </rPh>
    <phoneticPr fontId="24"/>
  </si>
  <si>
    <t>農村開発金融研究室</t>
    <rPh sb="0" eb="2">
      <t>ノウソン</t>
    </rPh>
    <rPh sb="2" eb="4">
      <t>カイハツ</t>
    </rPh>
    <rPh sb="4" eb="6">
      <t>キンユウ</t>
    </rPh>
    <rPh sb="6" eb="9">
      <t>ケンキュウシツ</t>
    </rPh>
    <phoneticPr fontId="24"/>
  </si>
  <si>
    <t>櫻井武司</t>
    <rPh sb="0" eb="2">
      <t>サクライ</t>
    </rPh>
    <rPh sb="2" eb="4">
      <t>タケシ</t>
    </rPh>
    <phoneticPr fontId="24"/>
  </si>
  <si>
    <t>1401A</t>
  </si>
  <si>
    <t>Tokyo City University</t>
  </si>
  <si>
    <t xml:space="preserve">Graduate School of Integrative Science and Engineering </t>
  </si>
  <si>
    <t>東京都市大学</t>
    <rPh sb="0" eb="2">
      <t>トウキョウ</t>
    </rPh>
    <rPh sb="2" eb="4">
      <t>トシ</t>
    </rPh>
    <rPh sb="4" eb="6">
      <t>ダイガク</t>
    </rPh>
    <phoneticPr fontId="64"/>
  </si>
  <si>
    <t>総合理工学研究科</t>
    <rPh sb="0" eb="2">
      <t>ソウゴウ</t>
    </rPh>
    <rPh sb="2" eb="5">
      <t>リコウガク</t>
    </rPh>
    <rPh sb="5" eb="8">
      <t>ケンキュウカ</t>
    </rPh>
    <phoneticPr fontId="64"/>
  </si>
  <si>
    <t>Not decided</t>
  </si>
  <si>
    <t>1402A</t>
  </si>
  <si>
    <t xml:space="preserve"> Graduate School of Environmental and Information Studies           </t>
  </si>
  <si>
    <t>環境情報学研究科</t>
    <rPh sb="0" eb="2">
      <t>カンキョウ</t>
    </rPh>
    <rPh sb="2" eb="4">
      <t>ジョウホウ</t>
    </rPh>
    <rPh sb="4" eb="5">
      <t>ガク</t>
    </rPh>
    <rPh sb="5" eb="8">
      <t>ケンキュウカ</t>
    </rPh>
    <phoneticPr fontId="64"/>
  </si>
  <si>
    <t>東京農業大学</t>
    <rPh sb="0" eb="2">
      <t>トウキョウ</t>
    </rPh>
    <rPh sb="2" eb="4">
      <t>ノウギョウ</t>
    </rPh>
    <rPh sb="4" eb="6">
      <t>ダイガク</t>
    </rPh>
    <phoneticPr fontId="64"/>
  </si>
  <si>
    <t>農学研究科</t>
    <rPh sb="0" eb="2">
      <t>ノウガク</t>
    </rPh>
    <rPh sb="2" eb="5">
      <t>ケンキュウカ</t>
    </rPh>
    <phoneticPr fontId="64"/>
  </si>
  <si>
    <t>From 7 June to 9 June, 2022</t>
  </si>
  <si>
    <t>To July 1st, 2023</t>
  </si>
  <si>
    <t>応用生物科学研究科</t>
    <rPh sb="0" eb="2">
      <t>オウヨウ</t>
    </rPh>
    <rPh sb="2" eb="4">
      <t>セイブツ</t>
    </rPh>
    <rPh sb="4" eb="6">
      <t>カガク</t>
    </rPh>
    <rPh sb="6" eb="9">
      <t>ケンキュウカ</t>
    </rPh>
    <phoneticPr fontId="64"/>
  </si>
  <si>
    <t>生命科学研究科</t>
    <rPh sb="0" eb="2">
      <t>セイメイ</t>
    </rPh>
    <rPh sb="2" eb="4">
      <t>カガク</t>
    </rPh>
    <rPh sb="4" eb="7">
      <t>ケンキュウカ</t>
    </rPh>
    <phoneticPr fontId="64"/>
  </si>
  <si>
    <t>地域環境科学研究科</t>
    <rPh sb="0" eb="2">
      <t>チイキ</t>
    </rPh>
    <rPh sb="2" eb="4">
      <t>カンキョウ</t>
    </rPh>
    <rPh sb="4" eb="6">
      <t>カガク</t>
    </rPh>
    <rPh sb="6" eb="9">
      <t>ケンキュウカ</t>
    </rPh>
    <phoneticPr fontId="64"/>
  </si>
  <si>
    <t>国際食料農業科学研究科</t>
    <rPh sb="0" eb="2">
      <t>コクサイ</t>
    </rPh>
    <rPh sb="2" eb="4">
      <t>ショクリョウ</t>
    </rPh>
    <rPh sb="4" eb="6">
      <t>ノウギョウ</t>
    </rPh>
    <rPh sb="6" eb="8">
      <t>カガク</t>
    </rPh>
    <rPh sb="8" eb="11">
      <t>ケンキュウカ</t>
    </rPh>
    <phoneticPr fontId="64"/>
  </si>
  <si>
    <t>生物産業学研究科</t>
    <rPh sb="0" eb="2">
      <t>セイブツ</t>
    </rPh>
    <rPh sb="2" eb="4">
      <t>サンギョウ</t>
    </rPh>
    <rPh sb="4" eb="5">
      <t>ガク</t>
    </rPh>
    <rPh sb="5" eb="8">
      <t>ケンキュウカ</t>
    </rPh>
    <phoneticPr fontId="64"/>
  </si>
  <si>
    <t>Department of Agriculture 
International Innovative Agricultural Science Cource
International Innovative Agricultural Science Program
(Special Program)</t>
  </si>
  <si>
    <t>All professors belonging Internatonal Inovative Agricultural Science course</t>
  </si>
  <si>
    <t>東京農工大学</t>
    <rPh sb="0" eb="2">
      <t>トウキョウ</t>
    </rPh>
    <rPh sb="2" eb="4">
      <t>ノウコウ</t>
    </rPh>
    <rPh sb="4" eb="6">
      <t>ダイガク</t>
    </rPh>
    <phoneticPr fontId="23"/>
  </si>
  <si>
    <t>大学院農学府</t>
    <rPh sb="0" eb="3">
      <t>ダイガクイン</t>
    </rPh>
    <rPh sb="3" eb="5">
      <t>ノウガク</t>
    </rPh>
    <rPh sb="5" eb="6">
      <t>フ</t>
    </rPh>
    <phoneticPr fontId="23"/>
  </si>
  <si>
    <t>農学専攻
国際イノベーション農学コース
国際イノベーション農学プログラム
(特別プログラム）</t>
    <rPh sb="0" eb="2">
      <t>ノウガク</t>
    </rPh>
    <rPh sb="2" eb="4">
      <t>センコウ</t>
    </rPh>
    <rPh sb="5" eb="7">
      <t>コクサイ</t>
    </rPh>
    <rPh sb="14" eb="16">
      <t>ノウガク</t>
    </rPh>
    <rPh sb="20" eb="22">
      <t>コクサイ</t>
    </rPh>
    <rPh sb="29" eb="31">
      <t>ノウガク</t>
    </rPh>
    <rPh sb="38" eb="40">
      <t>トクベツ</t>
    </rPh>
    <phoneticPr fontId="23"/>
  </si>
  <si>
    <t>左記コースに所属する全教員の研究室</t>
    <rPh sb="0" eb="2">
      <t>サキ</t>
    </rPh>
    <rPh sb="6" eb="8">
      <t>ショゾク</t>
    </rPh>
    <rPh sb="10" eb="11">
      <t>ゼン</t>
    </rPh>
    <rPh sb="11" eb="13">
      <t>キョウイン</t>
    </rPh>
    <rPh sb="14" eb="17">
      <t>ケンキュウシツ</t>
    </rPh>
    <phoneticPr fontId="23"/>
  </si>
  <si>
    <t>左記コースに所属する教員全員</t>
  </si>
  <si>
    <t>From around March 2022 to  April 2023</t>
  </si>
  <si>
    <t>From 16 December to 14 April, 2023</t>
  </si>
  <si>
    <t>東京農工大学</t>
    <rPh sb="0" eb="2">
      <t>トウキョウ</t>
    </rPh>
    <rPh sb="2" eb="4">
      <t>ノウコウ</t>
    </rPh>
    <rPh sb="4" eb="6">
      <t>ダイガク</t>
    </rPh>
    <phoneticPr fontId="24"/>
  </si>
  <si>
    <t>連合農学研究科</t>
    <rPh sb="0" eb="2">
      <t>レンゴウ</t>
    </rPh>
    <rPh sb="2" eb="4">
      <t>ノウガク</t>
    </rPh>
    <rPh sb="4" eb="7">
      <t>ケンキュウカ</t>
    </rPh>
    <phoneticPr fontId="24"/>
  </si>
  <si>
    <t xml:space="preserve">生物生産科学専攻
</t>
  </si>
  <si>
    <t>未定
TBD</t>
    <rPh sb="0" eb="2">
      <t>ミテイ</t>
    </rPh>
    <phoneticPr fontId="24"/>
  </si>
  <si>
    <t>From 3 March to 25 April,2022</t>
  </si>
  <si>
    <t xml:space="preserve">応用生命科学専攻
</t>
    <rPh sb="0" eb="2">
      <t>オウヨウ</t>
    </rPh>
    <rPh sb="2" eb="4">
      <t>セイメイ</t>
    </rPh>
    <rPh sb="4" eb="6">
      <t>カガク</t>
    </rPh>
    <rPh sb="6" eb="8">
      <t>センコウ</t>
    </rPh>
    <phoneticPr fontId="24"/>
  </si>
  <si>
    <t xml:space="preserve">環境資源共生科学専攻
</t>
    <rPh sb="0" eb="2">
      <t>カンキョウ</t>
    </rPh>
    <rPh sb="2" eb="4">
      <t>シゲン</t>
    </rPh>
    <rPh sb="4" eb="6">
      <t>キョウセイ</t>
    </rPh>
    <rPh sb="6" eb="8">
      <t>カガク</t>
    </rPh>
    <rPh sb="8" eb="10">
      <t>センコウ</t>
    </rPh>
    <phoneticPr fontId="24"/>
  </si>
  <si>
    <t>農業環境工学専攻</t>
    <rPh sb="0" eb="2">
      <t>ノウギョウ</t>
    </rPh>
    <rPh sb="2" eb="4">
      <t>カンキョウ</t>
    </rPh>
    <rPh sb="4" eb="6">
      <t>コウガク</t>
    </rPh>
    <rPh sb="6" eb="8">
      <t>センコウ</t>
    </rPh>
    <phoneticPr fontId="24"/>
  </si>
  <si>
    <t>農林共生社会科学専攻</t>
    <rPh sb="0" eb="2">
      <t>ノウリン</t>
    </rPh>
    <rPh sb="2" eb="4">
      <t>キョウセイ</t>
    </rPh>
    <rPh sb="4" eb="6">
      <t>シャカイ</t>
    </rPh>
    <rPh sb="6" eb="8">
      <t>カガク</t>
    </rPh>
    <rPh sb="8" eb="10">
      <t>センコウ</t>
    </rPh>
    <phoneticPr fontId="24"/>
  </si>
  <si>
    <t>1803A</t>
  </si>
  <si>
    <t>Department of Biotechnology and Life Science</t>
  </si>
  <si>
    <t>工学府</t>
    <rPh sb="0" eb="3">
      <t>コウガクフ</t>
    </rPh>
    <phoneticPr fontId="23"/>
  </si>
  <si>
    <t>生命工学専攻（国際専修）</t>
    <rPh sb="7" eb="11">
      <t>コクサイセンシュウ</t>
    </rPh>
    <phoneticPr fontId="23"/>
  </si>
  <si>
    <t>Mid January,2023
(undecided)</t>
  </si>
  <si>
    <t>1803B</t>
  </si>
  <si>
    <t>Department of Biomedical Engineering</t>
  </si>
  <si>
    <t>生体医用システム工学専攻（国際専修）</t>
    <rPh sb="0" eb="4">
      <t>セイタイイヨウ</t>
    </rPh>
    <rPh sb="8" eb="12">
      <t>コウガクセンコウ</t>
    </rPh>
    <phoneticPr fontId="64"/>
  </si>
  <si>
    <t>1803C</t>
  </si>
  <si>
    <t>Department of Applied Chemistry</t>
  </si>
  <si>
    <t>応用化学専攻（国際専修）</t>
  </si>
  <si>
    <t>1803D</t>
  </si>
  <si>
    <t>Department of Applied Physics and Chemical Engineering</t>
  </si>
  <si>
    <t>化学物理工学専攻（国際専修）</t>
    <rPh sb="0" eb="2">
      <t>カガク</t>
    </rPh>
    <rPh sb="2" eb="4">
      <t>ブツリ</t>
    </rPh>
    <rPh sb="4" eb="6">
      <t>コウガク</t>
    </rPh>
    <phoneticPr fontId="23"/>
  </si>
  <si>
    <t>1803E</t>
  </si>
  <si>
    <t>Department of Mechanical Systems Engineering</t>
  </si>
  <si>
    <t>機械システム工学専攻（国際専修）</t>
  </si>
  <si>
    <t>1803F</t>
  </si>
  <si>
    <t>Department of Electrical Engineering and Computer Science</t>
  </si>
  <si>
    <t>知能情報システム工学専攻（国際専修）</t>
    <rPh sb="0" eb="2">
      <t>チノウ</t>
    </rPh>
    <rPh sb="2" eb="4">
      <t>ジョウホウ</t>
    </rPh>
    <phoneticPr fontId="23"/>
  </si>
  <si>
    <t xml:space="preserve">共同サステイナビリティ研究専攻 </t>
  </si>
  <si>
    <t>Late February,2023
(undecided)</t>
  </si>
  <si>
    <t>東京農工大学</t>
    <rPh sb="0" eb="2">
      <t>トウキョウ</t>
    </rPh>
    <rPh sb="2" eb="4">
      <t>ノウコウ</t>
    </rPh>
    <rPh sb="4" eb="6">
      <t>ダイガク</t>
    </rPh>
    <phoneticPr fontId="64"/>
  </si>
  <si>
    <t>大学院生物システム応用科学府</t>
    <rPh sb="0" eb="3">
      <t>ダイガクイン</t>
    </rPh>
    <rPh sb="3" eb="5">
      <t>セイブツ</t>
    </rPh>
    <rPh sb="9" eb="11">
      <t>オウヨウ</t>
    </rPh>
    <rPh sb="11" eb="13">
      <t>カガク</t>
    </rPh>
    <rPh sb="13" eb="14">
      <t>フ</t>
    </rPh>
    <phoneticPr fontId="64"/>
  </si>
  <si>
    <t>生物機能システム科学専攻</t>
    <rPh sb="0" eb="2">
      <t>セイブツ</t>
    </rPh>
    <rPh sb="2" eb="4">
      <t>キノウ</t>
    </rPh>
    <rPh sb="8" eb="10">
      <t>カガク</t>
    </rPh>
    <rPh sb="10" eb="12">
      <t>センコウ</t>
    </rPh>
    <phoneticPr fontId="64"/>
  </si>
  <si>
    <t>From 18 April to 19 April,2022</t>
  </si>
  <si>
    <t>食料エネルギーシステム科学専攻</t>
    <rPh sb="0" eb="2">
      <t>ショクリョウ</t>
    </rPh>
    <rPh sb="11" eb="13">
      <t>カガク</t>
    </rPh>
    <rPh sb="13" eb="15">
      <t>センコウ</t>
    </rPh>
    <phoneticPr fontId="64"/>
  </si>
  <si>
    <t>東北大学</t>
    <rPh sb="0" eb="2">
      <t>トウホク</t>
    </rPh>
    <rPh sb="2" eb="4">
      <t>ダイガク</t>
    </rPh>
    <phoneticPr fontId="64"/>
  </si>
  <si>
    <t>地球物理学専攻</t>
    <rPh sb="0" eb="2">
      <t>チキュウ</t>
    </rPh>
    <rPh sb="2" eb="5">
      <t>ブツリガク</t>
    </rPh>
    <rPh sb="5" eb="7">
      <t>センコウ</t>
    </rPh>
    <phoneticPr fontId="64"/>
  </si>
  <si>
    <t>地学専攻</t>
    <rPh sb="0" eb="2">
      <t>チガク</t>
    </rPh>
    <rPh sb="2" eb="4">
      <t>センコウ</t>
    </rPh>
    <phoneticPr fontId="64"/>
  </si>
  <si>
    <t>Until end of November</t>
  </si>
  <si>
    <t xml:space="preserve">該当する/yes
</t>
    <rPh sb="0" eb="2">
      <t>ガイトウ</t>
    </rPh>
    <phoneticPr fontId="64"/>
  </si>
  <si>
    <t>0302A</t>
  </si>
  <si>
    <t>Graduate school of Dentistry</t>
  </si>
  <si>
    <t>Dentistry Program / Fundarmental Dentistry Course</t>
  </si>
  <si>
    <t>歯学研究科</t>
    <rPh sb="0" eb="5">
      <t>シガクケンキュウカ</t>
    </rPh>
    <phoneticPr fontId="64"/>
  </si>
  <si>
    <t>基盤歯学系</t>
  </si>
  <si>
    <t>該当しない</t>
    <rPh sb="0" eb="2">
      <t>ガイトウ</t>
    </rPh>
    <phoneticPr fontId="64"/>
  </si>
  <si>
    <t>Early April,2023</t>
  </si>
  <si>
    <t>0302B</t>
  </si>
  <si>
    <t>Dentistry Program / Oral Health Science Course</t>
  </si>
  <si>
    <t>口腔保健学系</t>
  </si>
  <si>
    <t>0302C</t>
  </si>
  <si>
    <t>Dentistry Program / Medical Engineering Course</t>
  </si>
  <si>
    <t>医療工学系</t>
  </si>
  <si>
    <t>0302D</t>
  </si>
  <si>
    <t>Dentistry Program / Food and Eating Science [Shokugaku] Course</t>
  </si>
  <si>
    <t>食学系</t>
  </si>
  <si>
    <t>土木工学専攻</t>
    <rPh sb="0" eb="2">
      <t>ドボク</t>
    </rPh>
    <rPh sb="2" eb="4">
      <t>コウガク</t>
    </rPh>
    <rPh sb="4" eb="6">
      <t>センコウ</t>
    </rPh>
    <phoneticPr fontId="64"/>
  </si>
  <si>
    <t>From 1 Dec to 11 Jan,2022</t>
  </si>
  <si>
    <t>1) Environmental Economics</t>
  </si>
  <si>
    <t>1) Keiichi Ishii</t>
  </si>
  <si>
    <t>東北大学</t>
    <rPh sb="0" eb="4">
      <t>トウホクダイガク</t>
    </rPh>
    <phoneticPr fontId="64"/>
  </si>
  <si>
    <t>農学研究科</t>
    <rPh sb="0" eb="5">
      <t>ノウガクケンキュウカ</t>
    </rPh>
    <phoneticPr fontId="64"/>
  </si>
  <si>
    <t>生物生産科学専攻農業経済学講座</t>
    <rPh sb="0" eb="2">
      <t>セイブツ</t>
    </rPh>
    <rPh sb="2" eb="6">
      <t>セイサンカガク</t>
    </rPh>
    <rPh sb="6" eb="8">
      <t>センコウ</t>
    </rPh>
    <rPh sb="8" eb="13">
      <t>ノウギョウケイザイガク</t>
    </rPh>
    <rPh sb="13" eb="15">
      <t>コウザ</t>
    </rPh>
    <phoneticPr fontId="64"/>
  </si>
  <si>
    <t>1) 環境経済学</t>
    <rPh sb="3" eb="8">
      <t>カンキョウケイザイガク</t>
    </rPh>
    <phoneticPr fontId="64"/>
  </si>
  <si>
    <t>1) 石井圭一</t>
    <rPh sb="3" eb="7">
      <t>イシイケイイチ</t>
    </rPh>
    <phoneticPr fontId="64"/>
  </si>
  <si>
    <t>Around Middle of  April to　Late of April, 2023</t>
  </si>
  <si>
    <t>Around Early of May, 2023</t>
  </si>
  <si>
    <t>2) Regional Resource Planning</t>
  </si>
  <si>
    <t xml:space="preserve"> 2) Tsuyoshi Sumita</t>
  </si>
  <si>
    <t>2) 地域資源計画学</t>
    <rPh sb="3" eb="10">
      <t>チイキシゲンケイカクガク</t>
    </rPh>
    <phoneticPr fontId="64"/>
  </si>
  <si>
    <t>2) 角田毅</t>
    <rPh sb="3" eb="5">
      <t>スミタ</t>
    </rPh>
    <rPh sb="5" eb="6">
      <t>ツヨシ</t>
    </rPh>
    <phoneticPr fontId="64"/>
  </si>
  <si>
    <t>3) International Development Studies</t>
  </si>
  <si>
    <t>3) Katsuhito Fuyuki</t>
  </si>
  <si>
    <t>3) 国際開発学</t>
    <rPh sb="3" eb="8">
      <t>コクサイカイハツガク</t>
    </rPh>
    <phoneticPr fontId="64"/>
  </si>
  <si>
    <t>3) 冬木勝仁</t>
    <rPh sb="3" eb="7">
      <t>フユキカツヒト</t>
    </rPh>
    <phoneticPr fontId="64"/>
  </si>
  <si>
    <t>Prof. Jeongsoo Yu,
Prof. Toshiaki Aoki,
Prof. Ryo Ikeda,
Assoc. Prof. Izumi Takako          Assoc. Prof. Okubo Kazuaki</t>
  </si>
  <si>
    <t>東北大学</t>
  </si>
  <si>
    <t>国際文化研究科</t>
    <rPh sb="0" eb="2">
      <t>コクサイ</t>
    </rPh>
    <rPh sb="2" eb="4">
      <t>ブンカ</t>
    </rPh>
    <rPh sb="4" eb="7">
      <t>ケンキュウカ</t>
    </rPh>
    <phoneticPr fontId="64"/>
  </si>
  <si>
    <t>グローバルガバナンスと持続可能な開発プログラム（G2SD）</t>
  </si>
  <si>
    <t>劉 庭秀教授,
青木 俊明教授,
池田 亮教授,
泉 貴子准教授 ,  
大窪 和明准教授</t>
  </si>
  <si>
    <t>From Feb. 28 to April 15, 2022</t>
  </si>
  <si>
    <t>https://www.intcul.tohoku.ac.jp/contents/research-student/</t>
  </si>
  <si>
    <t>東洋大学</t>
    <rPh sb="0" eb="2">
      <t>トウヨウ</t>
    </rPh>
    <rPh sb="2" eb="4">
      <t>ダイガク</t>
    </rPh>
    <phoneticPr fontId="64"/>
  </si>
  <si>
    <t>国際学研究科</t>
    <rPh sb="0" eb="6">
      <t>コクサイガクケンキュウカ</t>
    </rPh>
    <phoneticPr fontId="64"/>
  </si>
  <si>
    <t>グローバル・イノベーション学専攻</t>
  </si>
  <si>
    <t>2023年4月末までを予定
To be scheduled by the end of April, 2023</t>
  </si>
  <si>
    <t>From 1 March to 30 March,2022</t>
  </si>
  <si>
    <t>国際学研究科</t>
    <rPh sb="0" eb="2">
      <t>コクサイ</t>
    </rPh>
    <rPh sb="2" eb="3">
      <t>ガク</t>
    </rPh>
    <rPh sb="3" eb="5">
      <t>ケンキュウ</t>
    </rPh>
    <rPh sb="5" eb="6">
      <t>カ</t>
    </rPh>
    <phoneticPr fontId="64"/>
  </si>
  <si>
    <t>国際地域学専攻</t>
    <rPh sb="0" eb="2">
      <t>コクサイ</t>
    </rPh>
    <rPh sb="2" eb="4">
      <t>チイキ</t>
    </rPh>
    <rPh sb="4" eb="5">
      <t>ガク</t>
    </rPh>
    <rPh sb="5" eb="7">
      <t>センコウ</t>
    </rPh>
    <phoneticPr fontId="64"/>
  </si>
  <si>
    <t>ー</t>
  </si>
  <si>
    <t>同志社大学</t>
    <rPh sb="0" eb="3">
      <t>ドウシシャ</t>
    </rPh>
    <rPh sb="3" eb="5">
      <t>ダイガク</t>
    </rPh>
    <phoneticPr fontId="64"/>
  </si>
  <si>
    <t>ビジネス研究科</t>
    <rPh sb="4" eb="7">
      <t>ケンキュウカ</t>
    </rPh>
    <phoneticPr fontId="64"/>
  </si>
  <si>
    <t>グローバル経営研究専攻</t>
    <rPh sb="5" eb="7">
      <t>ケイエイ</t>
    </rPh>
    <rPh sb="7" eb="9">
      <t>ケンキュウ</t>
    </rPh>
    <rPh sb="9" eb="11">
      <t>センコウ</t>
    </rPh>
    <phoneticPr fontId="64"/>
  </si>
  <si>
    <t>Within April 13,2022</t>
  </si>
  <si>
    <t>グローバル・スタディーズ研究科</t>
  </si>
  <si>
    <t>・アメリカ研究クラスター
・現代アジア研究クラスター
・グローバル社会研究クラスター</t>
    <rPh sb="19" eb="21">
      <t>ケンキュウ</t>
    </rPh>
    <phoneticPr fontId="64"/>
  </si>
  <si>
    <t>The application must be received NO LATER than the end of March, 2023 by EMS or international courier service.
Applicants should confirm the delivery status of the application documents by him/her through EMS tracking number service, etc.</t>
  </si>
  <si>
    <t>徳島大学</t>
    <rPh sb="0" eb="2">
      <t>トクシマ</t>
    </rPh>
    <rPh sb="2" eb="4">
      <t>ダイガク</t>
    </rPh>
    <phoneticPr fontId="64"/>
  </si>
  <si>
    <t>大学院保健科学研究科</t>
    <rPh sb="0" eb="3">
      <t>ダイガクイン</t>
    </rPh>
    <rPh sb="3" eb="5">
      <t>ホケン</t>
    </rPh>
    <rPh sb="5" eb="7">
      <t>カガク</t>
    </rPh>
    <rPh sb="7" eb="10">
      <t>ケンキュウカ</t>
    </rPh>
    <phoneticPr fontId="64"/>
  </si>
  <si>
    <t>to 17 May, 2023</t>
  </si>
  <si>
    <t>奈良先端科学技術大学院大学</t>
    <rPh sb="0" eb="13">
      <t>ナラセンタンカガクギジュツダイガクインダイガク</t>
    </rPh>
    <phoneticPr fontId="64"/>
  </si>
  <si>
    <t>先端科学技術研究科</t>
  </si>
  <si>
    <t>From 1 March to 10 May, 2023</t>
  </si>
  <si>
    <t>4001A</t>
  </si>
  <si>
    <t>University of Fukui</t>
  </si>
  <si>
    <t>Global Engineering Program for International Students (GEPIS)</t>
  </si>
  <si>
    <t>福井大学</t>
  </si>
  <si>
    <t>大学院工学研究科</t>
  </si>
  <si>
    <t>国際総合工学特別コース GEPIS</t>
  </si>
  <si>
    <t>2023年4月上旬～中旬
（参考：2022年10月入学の場合は，2022年4月1日～4月20日）
Beginnig of April to Mid-April, 2023
(FYI: April 1 to April 20, 2022 for 2022 October addmission)</t>
  </si>
  <si>
    <t>From 1st April to 30th April, 2023</t>
  </si>
  <si>
    <t>4001B</t>
  </si>
  <si>
    <t>Global Engineering Program for Research and Development (GEP for R &amp; D)</t>
  </si>
  <si>
    <t>国際技術研究者育成コースGEP for R &amp; D</t>
  </si>
  <si>
    <t>2701A</t>
  </si>
  <si>
    <t>Hosei University</t>
  </si>
  <si>
    <t>Computer and Information Sciences</t>
  </si>
  <si>
    <t>IIST(Institute of Integrated Science and Technology)</t>
  </si>
  <si>
    <t>https://iist.hosei.ac.jp/faculties/</t>
  </si>
  <si>
    <t>法政大学</t>
    <rPh sb="0" eb="2">
      <t>ホウセイ</t>
    </rPh>
    <rPh sb="2" eb="4">
      <t>ダイガク</t>
    </rPh>
    <phoneticPr fontId="23"/>
  </si>
  <si>
    <t>情報科学研究科</t>
    <rPh sb="0" eb="2">
      <t>ジョウホウ</t>
    </rPh>
    <rPh sb="2" eb="4">
      <t>カガク</t>
    </rPh>
    <rPh sb="4" eb="7">
      <t>ケンキュウカ</t>
    </rPh>
    <phoneticPr fontId="23"/>
  </si>
  <si>
    <t>総合理工学インスティテュート</t>
    <rPh sb="0" eb="2">
      <t>ソウゴウ</t>
    </rPh>
    <rPh sb="2" eb="5">
      <t>リコウガク</t>
    </rPh>
    <phoneticPr fontId="67"/>
  </si>
  <si>
    <t>The begginning of April, 2023
 （※Applicants must contact us prior to submit the application to identify the supervisor by middle of March, 2023）</t>
  </si>
  <si>
    <t>2702A</t>
  </si>
  <si>
    <t>Science and Engineering</t>
  </si>
  <si>
    <t>理工学研究科</t>
    <rPh sb="0" eb="3">
      <t>リコウガク</t>
    </rPh>
    <rPh sb="3" eb="6">
      <t>ケンキュウカ</t>
    </rPh>
    <phoneticPr fontId="23"/>
  </si>
  <si>
    <t>豊橋技術科学大学</t>
    <rPh sb="0" eb="2">
      <t>トヨハシ</t>
    </rPh>
    <rPh sb="2" eb="4">
      <t>ギジュツ</t>
    </rPh>
    <rPh sb="4" eb="6">
      <t>カガク</t>
    </rPh>
    <rPh sb="6" eb="8">
      <t>ダイガク</t>
    </rPh>
    <phoneticPr fontId="64"/>
  </si>
  <si>
    <t>Scanned(PDF)documents:April 22, 2022- May 20, 2022 by5:00 p.m.(Japan time)
Original documents:May 9, 2022 -May 31, 2022 by5:00 p.m. (Japan time)</t>
  </si>
  <si>
    <t>豊橋技術科学大学</t>
  </si>
  <si>
    <t>電気・電子情報工学専攻</t>
    <rPh sb="0" eb="2">
      <t>デンキ</t>
    </rPh>
    <rPh sb="3" eb="5">
      <t>デンシ</t>
    </rPh>
    <rPh sb="5" eb="7">
      <t>ジョウホウ</t>
    </rPh>
    <rPh sb="7" eb="9">
      <t>コウガク</t>
    </rPh>
    <rPh sb="9" eb="11">
      <t>センコウ</t>
    </rPh>
    <phoneticPr fontId="64"/>
  </si>
  <si>
    <t>情報・知能工学専攻</t>
    <rPh sb="0" eb="2">
      <t>ジョウホウ</t>
    </rPh>
    <rPh sb="3" eb="5">
      <t>チノウ</t>
    </rPh>
    <rPh sb="5" eb="7">
      <t>コウガク</t>
    </rPh>
    <rPh sb="7" eb="9">
      <t>センコウ</t>
    </rPh>
    <phoneticPr fontId="64"/>
  </si>
  <si>
    <t>応用化学・生命工学専攻</t>
  </si>
  <si>
    <t>建築・都市システム学専攻</t>
    <rPh sb="0" eb="2">
      <t>ケンチク</t>
    </rPh>
    <rPh sb="3" eb="5">
      <t>トシ</t>
    </rPh>
    <rPh sb="9" eb="10">
      <t>ガク</t>
    </rPh>
    <rPh sb="10" eb="12">
      <t>センコウ</t>
    </rPh>
    <phoneticPr fontId="64"/>
  </si>
  <si>
    <t>北海道大学</t>
    <rPh sb="0" eb="3">
      <t>ホッカイドウ</t>
    </rPh>
    <rPh sb="3" eb="5">
      <t>ダイガク</t>
    </rPh>
    <phoneticPr fontId="64"/>
  </si>
  <si>
    <t>大学院環境科学院</t>
    <rPh sb="0" eb="3">
      <t>ダイガクイン</t>
    </rPh>
    <rPh sb="3" eb="5">
      <t>カンキョウ</t>
    </rPh>
    <rPh sb="5" eb="8">
      <t>カガクイン</t>
    </rPh>
    <phoneticPr fontId="64"/>
  </si>
  <si>
    <t>環境起学専攻</t>
  </si>
  <si>
    <t>From 3 April to 10 April, 2023</t>
  </si>
  <si>
    <t>大学院工学院</t>
    <rPh sb="0" eb="3">
      <t>ダイガクイン</t>
    </rPh>
    <rPh sb="3" eb="6">
      <t>コウガクイン</t>
    </rPh>
    <phoneticPr fontId="64"/>
  </si>
  <si>
    <t>e3プログラム【応用物理学専攻】</t>
    <rPh sb="8" eb="10">
      <t>オウヨウ</t>
    </rPh>
    <rPh sb="10" eb="12">
      <t>ブツリ</t>
    </rPh>
    <rPh sb="12" eb="13">
      <t>ガク</t>
    </rPh>
    <rPh sb="13" eb="15">
      <t>センコウ</t>
    </rPh>
    <phoneticPr fontId="64"/>
  </si>
  <si>
    <t xml:space="preserve">TBD for October 2023 admission </t>
  </si>
  <si>
    <t>From March 1st to March 14th for October 2022 admission</t>
  </si>
  <si>
    <t>TBD for October 2023 admission</t>
  </si>
  <si>
    <t>From June 6th to June 17th for October 2022 admission</t>
  </si>
  <si>
    <t>e3プログラム【材料科学専攻】</t>
    <rPh sb="8" eb="10">
      <t>ザイリョウ</t>
    </rPh>
    <rPh sb="10" eb="12">
      <t>カガク</t>
    </rPh>
    <rPh sb="12" eb="14">
      <t>センコウ</t>
    </rPh>
    <phoneticPr fontId="64"/>
  </si>
  <si>
    <t>e3プログラム【機械宇宙工学専攻】</t>
    <rPh sb="8" eb="10">
      <t>キカイ</t>
    </rPh>
    <rPh sb="10" eb="12">
      <t>ウチュウ</t>
    </rPh>
    <rPh sb="12" eb="14">
      <t>コウガク</t>
    </rPh>
    <rPh sb="14" eb="16">
      <t>センコウ</t>
    </rPh>
    <phoneticPr fontId="64"/>
  </si>
  <si>
    <t>e3プログラム【人間機械システムデザイン専攻】</t>
    <rPh sb="8" eb="10">
      <t>ニンゲン</t>
    </rPh>
    <rPh sb="10" eb="12">
      <t>キカイ</t>
    </rPh>
    <rPh sb="20" eb="22">
      <t>センコウ</t>
    </rPh>
    <phoneticPr fontId="64"/>
  </si>
  <si>
    <t>e3プログラム【エネルギー環境システム部門】</t>
    <rPh sb="13" eb="15">
      <t>カンキョウ</t>
    </rPh>
    <rPh sb="19" eb="21">
      <t>ブモン</t>
    </rPh>
    <phoneticPr fontId="64"/>
  </si>
  <si>
    <t>e3プログラム【量子理工学専攻】</t>
    <rPh sb="8" eb="10">
      <t>リョウシ</t>
    </rPh>
    <rPh sb="10" eb="12">
      <t>リコウ</t>
    </rPh>
    <rPh sb="12" eb="13">
      <t>ガク</t>
    </rPh>
    <rPh sb="13" eb="15">
      <t>センコウ</t>
    </rPh>
    <phoneticPr fontId="64"/>
  </si>
  <si>
    <t>e3プログラム【環境フィールド工学専攻】</t>
    <rPh sb="8" eb="10">
      <t>カンキョウ</t>
    </rPh>
    <rPh sb="15" eb="17">
      <t>コウガク</t>
    </rPh>
    <rPh sb="17" eb="19">
      <t>センコウ</t>
    </rPh>
    <phoneticPr fontId="64"/>
  </si>
  <si>
    <t>e3プログラム【北方圏環境政策工学専攻】</t>
    <rPh sb="8" eb="10">
      <t>ホッポウ</t>
    </rPh>
    <rPh sb="10" eb="11">
      <t>ケン</t>
    </rPh>
    <rPh sb="11" eb="13">
      <t>カンキョウ</t>
    </rPh>
    <rPh sb="13" eb="15">
      <t>セイサク</t>
    </rPh>
    <rPh sb="15" eb="17">
      <t>コウガク</t>
    </rPh>
    <rPh sb="17" eb="19">
      <t>センコウ</t>
    </rPh>
    <phoneticPr fontId="64"/>
  </si>
  <si>
    <t>e3プログラム【建築都市空間デザイン専攻】</t>
    <rPh sb="8" eb="10">
      <t>ケンチク</t>
    </rPh>
    <rPh sb="10" eb="12">
      <t>トシ</t>
    </rPh>
    <rPh sb="12" eb="14">
      <t>クウカン</t>
    </rPh>
    <rPh sb="18" eb="20">
      <t>センコウ</t>
    </rPh>
    <phoneticPr fontId="64"/>
  </si>
  <si>
    <t>e3プログラム【空間性能システム専攻】</t>
    <rPh sb="8" eb="10">
      <t>クウカン</t>
    </rPh>
    <rPh sb="10" eb="12">
      <t>セイノウ</t>
    </rPh>
    <rPh sb="16" eb="18">
      <t>センコウ</t>
    </rPh>
    <phoneticPr fontId="64"/>
  </si>
  <si>
    <t>e3プログラム【環境創生工学専攻】</t>
    <rPh sb="8" eb="10">
      <t>カンキョウ</t>
    </rPh>
    <rPh sb="10" eb="12">
      <t>ソウセイ</t>
    </rPh>
    <rPh sb="12" eb="14">
      <t>コウガク</t>
    </rPh>
    <rPh sb="14" eb="16">
      <t>センコウ</t>
    </rPh>
    <phoneticPr fontId="64"/>
  </si>
  <si>
    <t>e3プログラム【環境循環システム専攻】</t>
    <rPh sb="8" eb="10">
      <t>カンキョウ</t>
    </rPh>
    <rPh sb="10" eb="12">
      <t>ジュンカン</t>
    </rPh>
    <rPh sb="16" eb="18">
      <t>センコウ</t>
    </rPh>
    <phoneticPr fontId="64"/>
  </si>
  <si>
    <t>e3プログラム【共同資源工学専攻】</t>
    <rPh sb="8" eb="10">
      <t>キョウドウ</t>
    </rPh>
    <rPh sb="10" eb="12">
      <t>シゲン</t>
    </rPh>
    <rPh sb="12" eb="14">
      <t>コウガク</t>
    </rPh>
    <rPh sb="14" eb="16">
      <t>センコウ</t>
    </rPh>
    <phoneticPr fontId="64"/>
  </si>
  <si>
    <t>北海道大学</t>
    <rPh sb="0" eb="3">
      <t>ホッカイドウ</t>
    </rPh>
    <rPh sb="3" eb="5">
      <t>ダイガク</t>
    </rPh>
    <phoneticPr fontId="23"/>
  </si>
  <si>
    <t>大学院経済学院</t>
    <rPh sb="0" eb="3">
      <t>ダイガクイン</t>
    </rPh>
    <rPh sb="3" eb="6">
      <t>ケイザイガク</t>
    </rPh>
    <rPh sb="6" eb="7">
      <t>イン</t>
    </rPh>
    <phoneticPr fontId="23"/>
  </si>
  <si>
    <t>現代経済経営専攻
修士課程
博士コース
専修コース
-経済政策コース
-経営管理コース</t>
    <rPh sb="0" eb="2">
      <t>ゲンダイ</t>
    </rPh>
    <rPh sb="2" eb="4">
      <t>ケイザイ</t>
    </rPh>
    <rPh sb="4" eb="6">
      <t>ケイエイ</t>
    </rPh>
    <rPh sb="6" eb="8">
      <t>センコウ</t>
    </rPh>
    <rPh sb="10" eb="12">
      <t>シュウシ</t>
    </rPh>
    <rPh sb="12" eb="14">
      <t>カテイ</t>
    </rPh>
    <rPh sb="15" eb="17">
      <t>ハクシ</t>
    </rPh>
    <rPh sb="21" eb="23">
      <t>センシュウ</t>
    </rPh>
    <rPh sb="28" eb="30">
      <t>ケイザイ</t>
    </rPh>
    <rPh sb="30" eb="32">
      <t>セイサク</t>
    </rPh>
    <rPh sb="37" eb="39">
      <t>ケイエイ</t>
    </rPh>
    <rPh sb="39" eb="41">
      <t>カンリ</t>
    </rPh>
    <phoneticPr fontId="64"/>
  </si>
  <si>
    <t xml:space="preserve">Master's program
April, 2023
</t>
  </si>
  <si>
    <t>Early June, 2023</t>
  </si>
  <si>
    <t>北海道大学</t>
  </si>
  <si>
    <t>生命科学院</t>
  </si>
  <si>
    <t>生命融合科学コース，生命システム科学コース，ソフトマター専攻</t>
  </si>
  <si>
    <t>In the beginning of  July,2023</t>
  </si>
  <si>
    <t>In the beginning of June,2023</t>
  </si>
  <si>
    <t>生命システム科学コース</t>
  </si>
  <si>
    <t>理学院</t>
  </si>
  <si>
    <t>In the beginning of  July, 2023</t>
  </si>
  <si>
    <t>In the beginning of  June, 2023</t>
  </si>
  <si>
    <t>0106A</t>
  </si>
  <si>
    <t>Graduate school of Veterinary Medicine</t>
  </si>
  <si>
    <t>大学院獣医学院</t>
    <rPh sb="0" eb="3">
      <t>ダイガクイン</t>
    </rPh>
    <rPh sb="3" eb="5">
      <t>ジュウイ</t>
    </rPh>
    <rPh sb="5" eb="7">
      <t>ガクイン</t>
    </rPh>
    <phoneticPr fontId="64"/>
  </si>
  <si>
    <t>獣医学専攻</t>
    <rPh sb="0" eb="3">
      <t>ジュウイガク</t>
    </rPh>
    <rPh sb="3" eb="5">
      <t>センコウ</t>
    </rPh>
    <phoneticPr fontId="64"/>
  </si>
  <si>
    <t>Around July, 2023</t>
  </si>
  <si>
    <t>June 28, 2022 ～ July 5, 2022</t>
  </si>
  <si>
    <t>0105A</t>
  </si>
  <si>
    <t>Graduate school of Infectious Diseases</t>
  </si>
  <si>
    <t>Infectious Diseases</t>
  </si>
  <si>
    <t>大学院国際感染症学院</t>
    <rPh sb="0" eb="3">
      <t>ダイガクイン</t>
    </rPh>
    <rPh sb="3" eb="5">
      <t>コクサイ</t>
    </rPh>
    <rPh sb="5" eb="8">
      <t>カンセンショウ</t>
    </rPh>
    <rPh sb="8" eb="10">
      <t>ガクイン</t>
    </rPh>
    <phoneticPr fontId="64"/>
  </si>
  <si>
    <t>感染症学専攻</t>
    <rPh sb="0" eb="3">
      <t>カンセンショウ</t>
    </rPh>
    <rPh sb="3" eb="4">
      <t>ガク</t>
    </rPh>
    <rPh sb="4" eb="6">
      <t>センコウ</t>
    </rPh>
    <phoneticPr fontId="64"/>
  </si>
  <si>
    <t>0107A</t>
  </si>
  <si>
    <t>Graduate School of Fisheries Sciences</t>
  </si>
  <si>
    <t>Marine Bioresource and Environmental Science</t>
  </si>
  <si>
    <t>1 Marine Biology and Biodiversity
2 Marine Bioresource Science
3 Marine Environmental Science
4 Marine Environment and Resource Sensing
5 Fisheries Engineering
6 Humans and the Ocean</t>
  </si>
  <si>
    <t>北海道大学</t>
    <rPh sb="0" eb="3">
      <t>ホッカイドウ</t>
    </rPh>
    <rPh sb="3" eb="5">
      <t>ダイガク</t>
    </rPh>
    <phoneticPr fontId="24"/>
  </si>
  <si>
    <t>大学院水産科学院</t>
    <rPh sb="0" eb="3">
      <t>ダイガクイン</t>
    </rPh>
    <rPh sb="3" eb="5">
      <t>スイサン</t>
    </rPh>
    <rPh sb="5" eb="8">
      <t>カガクイン</t>
    </rPh>
    <phoneticPr fontId="24"/>
  </si>
  <si>
    <t>海洋生物資源科学専攻</t>
    <rPh sb="8" eb="10">
      <t>センコウ</t>
    </rPh>
    <phoneticPr fontId="24"/>
  </si>
  <si>
    <t>1 海洋生物学講座
2 資源生物学講座
3 海洋環境科学講座
4 海洋計測学講座
5 水産工学講座
6 海洋共生学講座</t>
  </si>
  <si>
    <t>入学審査時に決定
Determined at the time of admission screening</t>
    <rPh sb="0" eb="2">
      <t>ニュウガク</t>
    </rPh>
    <rPh sb="2" eb="4">
      <t>シンサ</t>
    </rPh>
    <phoneticPr fontId="24"/>
  </si>
  <si>
    <t>late June,2023</t>
  </si>
  <si>
    <t>early July,2023</t>
  </si>
  <si>
    <t>0107B</t>
  </si>
  <si>
    <t>Marine Life Science</t>
  </si>
  <si>
    <t xml:space="preserve">1 Aquaculture Biology
2 Aquaculture Genetics and Genomics
3 Marine Biotechnology and Microbiology
4 Marine Bioresources Chemistry
5 Marine Food Science and Technology
6 Marine Chemical Resource Development
</t>
  </si>
  <si>
    <t>海洋応用生命科学専攻</t>
    <rPh sb="8" eb="10">
      <t>センコウ</t>
    </rPh>
    <phoneticPr fontId="24"/>
  </si>
  <si>
    <t xml:space="preserve">1 増殖生物学講座
2 育種生物学講座
3 海洋生物工学講座
4 生物資源化学講座
5 水産食品科学講座
6 水産資源開発工学講座
</t>
  </si>
  <si>
    <t>0108A</t>
  </si>
  <si>
    <t>The Global Education Program for AgriScience for Frontiers</t>
  </si>
  <si>
    <t>農学院</t>
    <rPh sb="0" eb="3">
      <t>ノウガクイン</t>
    </rPh>
    <phoneticPr fontId="64"/>
  </si>
  <si>
    <t>包括的先進農業フロンティア育成のための国際教育プログラム</t>
    <rPh sb="0" eb="3">
      <t>ホウカツテキ</t>
    </rPh>
    <rPh sb="3" eb="5">
      <t>センシン</t>
    </rPh>
    <rPh sb="5" eb="7">
      <t>ノウギョウ</t>
    </rPh>
    <rPh sb="13" eb="15">
      <t>イクセイ</t>
    </rPh>
    <rPh sb="19" eb="21">
      <t>コクサイ</t>
    </rPh>
    <rPh sb="21" eb="23">
      <t>キョウイク</t>
    </rPh>
    <phoneticPr fontId="64"/>
  </si>
  <si>
    <t>From 1 April to 31 May, 2023</t>
  </si>
  <si>
    <t>DON'T accept as Research Student</t>
  </si>
  <si>
    <t>国際食資源学院（外国人特別選抜）</t>
    <rPh sb="0" eb="2">
      <t>コクサイ</t>
    </rPh>
    <rPh sb="2" eb="6">
      <t>ショクシゲンガク</t>
    </rPh>
    <rPh sb="6" eb="7">
      <t>イン</t>
    </rPh>
    <rPh sb="8" eb="11">
      <t>ガイコクジン</t>
    </rPh>
    <rPh sb="11" eb="13">
      <t>トクベツ</t>
    </rPh>
    <rPh sb="13" eb="15">
      <t>センバツ</t>
    </rPh>
    <phoneticPr fontId="64"/>
  </si>
  <si>
    <t>From middle of May to middle of June, 2023</t>
  </si>
  <si>
    <t>Corporate Environmental Management and Business</t>
  </si>
  <si>
    <t xml:space="preserve">TSUJII Hiroyuki </t>
  </si>
  <si>
    <t>北九州市立大学</t>
  </si>
  <si>
    <t>大学院国際環境工学研究科</t>
  </si>
  <si>
    <t>環境システム専攻／環境生態システムコース</t>
    <rPh sb="0" eb="2">
      <t>カンキョウ</t>
    </rPh>
    <rPh sb="6" eb="8">
      <t>センコウ</t>
    </rPh>
    <rPh sb="9" eb="11">
      <t>カンキョウ</t>
    </rPh>
    <rPh sb="11" eb="13">
      <t>セイタイ</t>
    </rPh>
    <phoneticPr fontId="64"/>
  </si>
  <si>
    <t>企業環境経営</t>
    <rPh sb="0" eb="2">
      <t xml:space="preserve">キギョウ </t>
    </rPh>
    <rPh sb="2" eb="4">
      <t xml:space="preserve">カンキョウ </t>
    </rPh>
    <rPh sb="4" eb="6">
      <t xml:space="preserve">ケイエイ </t>
    </rPh>
    <phoneticPr fontId="64"/>
  </si>
  <si>
    <t>辻井 洋行</t>
    <rPh sb="0" eb="2">
      <t>ツジイ</t>
    </rPh>
    <rPh sb="3" eb="5">
      <t>ヨウコウ</t>
    </rPh>
    <phoneticPr fontId="64"/>
  </si>
  <si>
    <t>随時～2023年5月8日 (～ May 8th, 2023)</t>
    <rPh sb="0" eb="2">
      <t>ズイジ</t>
    </rPh>
    <rPh sb="7" eb="8">
      <t>ネン</t>
    </rPh>
    <rPh sb="9" eb="10">
      <t>ガツ</t>
    </rPh>
    <rPh sb="11" eb="12">
      <t>ニチ</t>
    </rPh>
    <phoneticPr fontId="64"/>
  </si>
  <si>
    <t xml:space="preserve">2021年7月20日（水）～28日（木）　（July 20th - 28th, 2021) </t>
    <rPh sb="4" eb="5">
      <t>ネン</t>
    </rPh>
    <rPh sb="6" eb="7">
      <t>ガツ</t>
    </rPh>
    <rPh sb="9" eb="10">
      <t>ニチ</t>
    </rPh>
    <rPh sb="11" eb="12">
      <t>ミズ</t>
    </rPh>
    <rPh sb="16" eb="17">
      <t>ニチ</t>
    </rPh>
    <rPh sb="18" eb="19">
      <t>キ</t>
    </rPh>
    <phoneticPr fontId="64"/>
  </si>
  <si>
    <t>Environmental Policy Evaluation Laboratory</t>
  </si>
  <si>
    <t>KATO Takaaki</t>
  </si>
  <si>
    <t>環境政策評価研究室</t>
    <rPh sb="0" eb="2">
      <t>カンキョウ</t>
    </rPh>
    <rPh sb="2" eb="4">
      <t>セイサク</t>
    </rPh>
    <rPh sb="4" eb="6">
      <t>ヒョウカ</t>
    </rPh>
    <rPh sb="6" eb="9">
      <t>ケンキュウシツ</t>
    </rPh>
    <phoneticPr fontId="64"/>
  </si>
  <si>
    <t>加藤 尊秋</t>
    <rPh sb="0" eb="2">
      <t>カトウ</t>
    </rPh>
    <rPh sb="3" eb="4">
      <t>ソン</t>
    </rPh>
    <rPh sb="4" eb="5">
      <t>アキ</t>
    </rPh>
    <phoneticPr fontId="64"/>
  </si>
  <si>
    <t>7401C</t>
  </si>
  <si>
    <t>Environmental Systems analysis</t>
  </si>
  <si>
    <t xml:space="preserve">MATSUMOTO Toru </t>
  </si>
  <si>
    <t>北九州市立大学</t>
    <rPh sb="0" eb="7">
      <t>キタキュウシュウシリツダイガク</t>
    </rPh>
    <phoneticPr fontId="23"/>
  </si>
  <si>
    <t>大学院国際環境工学研究科</t>
    <rPh sb="0" eb="3">
      <t>ダイガクイン</t>
    </rPh>
    <rPh sb="3" eb="9">
      <t>コクサイカンキョウコウガク</t>
    </rPh>
    <rPh sb="9" eb="12">
      <t>ケンキュウカ</t>
    </rPh>
    <phoneticPr fontId="23"/>
  </si>
  <si>
    <t>環境システム専攻／環境生態システムコース</t>
    <rPh sb="0" eb="2">
      <t>カンキョウ</t>
    </rPh>
    <rPh sb="6" eb="8">
      <t>センコウ</t>
    </rPh>
    <rPh sb="9" eb="11">
      <t>カンキョウ</t>
    </rPh>
    <rPh sb="11" eb="13">
      <t>セイタイ</t>
    </rPh>
    <phoneticPr fontId="23"/>
  </si>
  <si>
    <t>環境システム分析</t>
    <rPh sb="0" eb="2">
      <t>カンキョウ</t>
    </rPh>
    <rPh sb="6" eb="8">
      <t>ブンセキ</t>
    </rPh>
    <phoneticPr fontId="23"/>
  </si>
  <si>
    <t>松本　亨</t>
    <rPh sb="0" eb="2">
      <t>マツモト</t>
    </rPh>
    <rPh sb="3" eb="4">
      <t>トオル</t>
    </rPh>
    <phoneticPr fontId="23"/>
  </si>
  <si>
    <t xml:space="preserve">2021年7月20日（水）～28日（木）　（July 20th - 28th, 2021) </t>
  </si>
  <si>
    <t>Hydraulic and Environmental Engineering</t>
  </si>
  <si>
    <t>Katsuaki Komai</t>
  </si>
  <si>
    <t>北見工業大学</t>
  </si>
  <si>
    <t>寒冷地・環境・エネルギー工学専攻</t>
  </si>
  <si>
    <t>水処理工学</t>
  </si>
  <si>
    <t>駒井克昭</t>
  </si>
  <si>
    <t>Deadline: June 30, 2022 for October 2022 admission.</t>
  </si>
  <si>
    <t>Text Information Processing Laboratory</t>
  </si>
  <si>
    <t>Ptaszynski Michal Edmund</t>
  </si>
  <si>
    <t>北見工業大学</t>
    <rPh sb="0" eb="2">
      <t>キタミ</t>
    </rPh>
    <rPh sb="2" eb="4">
      <t>コウギョウ</t>
    </rPh>
    <rPh sb="4" eb="6">
      <t>ダイガク</t>
    </rPh>
    <phoneticPr fontId="64"/>
  </si>
  <si>
    <t>工学研究科</t>
    <rPh sb="0" eb="5">
      <t>コウガクケンキュウカ</t>
    </rPh>
    <phoneticPr fontId="64"/>
  </si>
  <si>
    <t>大学院博士前期課程　工学専攻（情報通信工学プログラム），大学院博士後期課程　生産基盤工学専攻</t>
    <rPh sb="15" eb="17">
      <t>ジョウホウ</t>
    </rPh>
    <rPh sb="17" eb="19">
      <t>ツウシン</t>
    </rPh>
    <rPh sb="19" eb="21">
      <t>コウガク</t>
    </rPh>
    <phoneticPr fontId="64"/>
  </si>
  <si>
    <t>テキスト情報処理研究室</t>
  </si>
  <si>
    <t>プタシンスキ　ミハウ　エドムンド</t>
  </si>
  <si>
    <t>From 13 June to 23 June, 2022</t>
  </si>
  <si>
    <t>北里大学</t>
  </si>
  <si>
    <t>医療系研究科</t>
  </si>
  <si>
    <t>4201A</t>
  </si>
  <si>
    <t>Life Science and Applied Chemistry</t>
  </si>
  <si>
    <t>名古屋工業大学</t>
    <rPh sb="0" eb="3">
      <t>ナゴヤ</t>
    </rPh>
    <rPh sb="3" eb="5">
      <t>コウギョウ</t>
    </rPh>
    <rPh sb="5" eb="7">
      <t>ダイガク</t>
    </rPh>
    <phoneticPr fontId="23"/>
  </si>
  <si>
    <t>工学研究科</t>
    <rPh sb="0" eb="2">
      <t>コウガク</t>
    </rPh>
    <rPh sb="2" eb="5">
      <t>ケンキュウカ</t>
    </rPh>
    <phoneticPr fontId="23"/>
  </si>
  <si>
    <t>博士前期課程：工学専攻生命・応用化学系プログラム
博士後期課程：工学専攻（生命・応用化学分野）</t>
    <rPh sb="0" eb="2">
      <t>ハカセ</t>
    </rPh>
    <rPh sb="2" eb="4">
      <t>ゼンキ</t>
    </rPh>
    <rPh sb="4" eb="6">
      <t>カテイ</t>
    </rPh>
    <rPh sb="7" eb="9">
      <t>コウガク</t>
    </rPh>
    <rPh sb="9" eb="11">
      <t>センコウ</t>
    </rPh>
    <rPh sb="11" eb="13">
      <t>セイメイ</t>
    </rPh>
    <rPh sb="14" eb="16">
      <t>オウヨウ</t>
    </rPh>
    <rPh sb="16" eb="18">
      <t>カガク</t>
    </rPh>
    <rPh sb="18" eb="19">
      <t>ケイ</t>
    </rPh>
    <rPh sb="26" eb="28">
      <t>ハカセ</t>
    </rPh>
    <rPh sb="28" eb="30">
      <t>コウキ</t>
    </rPh>
    <rPh sb="30" eb="32">
      <t>カテイ</t>
    </rPh>
    <rPh sb="33" eb="35">
      <t>コウガク</t>
    </rPh>
    <rPh sb="35" eb="37">
      <t>センコウ</t>
    </rPh>
    <rPh sb="38" eb="40">
      <t>セイメイ</t>
    </rPh>
    <rPh sb="41" eb="43">
      <t>オウヨウ</t>
    </rPh>
    <rPh sb="43" eb="45">
      <t>カガク</t>
    </rPh>
    <rPh sb="45" eb="47">
      <t>ブンヤ</t>
    </rPh>
    <phoneticPr fontId="23"/>
  </si>
  <si>
    <t>Due date: 
Arround the middle of May, 2023</t>
  </si>
  <si>
    <t>Due date: 
Arround the middle of May, 2022</t>
  </si>
  <si>
    <t>4201B</t>
  </si>
  <si>
    <t>Physical Science and Engineering</t>
  </si>
  <si>
    <t>博士前期課程：工学専攻物理工学系プログラム
博士後期課程：工学専攻（物理工学分野）</t>
    <rPh sb="0" eb="2">
      <t>ハカセ</t>
    </rPh>
    <rPh sb="2" eb="4">
      <t>ゼンキ</t>
    </rPh>
    <rPh sb="4" eb="6">
      <t>カテイ</t>
    </rPh>
    <rPh sb="11" eb="13">
      <t>ブツリ</t>
    </rPh>
    <rPh sb="13" eb="15">
      <t>コウガク</t>
    </rPh>
    <rPh sb="15" eb="16">
      <t>ケイ</t>
    </rPh>
    <rPh sb="23" eb="25">
      <t>ハカセ</t>
    </rPh>
    <rPh sb="25" eb="27">
      <t>コウキ</t>
    </rPh>
    <rPh sb="27" eb="29">
      <t>カテイ</t>
    </rPh>
    <rPh sb="35" eb="37">
      <t>ブツリ</t>
    </rPh>
    <rPh sb="37" eb="39">
      <t>コウガク</t>
    </rPh>
    <rPh sb="39" eb="41">
      <t>ブンヤ</t>
    </rPh>
    <phoneticPr fontId="23"/>
  </si>
  <si>
    <t>Electrical and Mechanical Engineering</t>
  </si>
  <si>
    <t>博士前期課程：工学専攻電気・機械工学系プログラム
博士後期課程：工学専攻（電気・機械工学分野）</t>
    <rPh sb="0" eb="2">
      <t>ハカセ</t>
    </rPh>
    <rPh sb="2" eb="4">
      <t>ゼンキ</t>
    </rPh>
    <rPh sb="4" eb="6">
      <t>カテイ</t>
    </rPh>
    <rPh sb="11" eb="13">
      <t>デンキ</t>
    </rPh>
    <rPh sb="14" eb="16">
      <t>キカイ</t>
    </rPh>
    <rPh sb="16" eb="18">
      <t>コウガク</t>
    </rPh>
    <rPh sb="18" eb="19">
      <t>ケイ</t>
    </rPh>
    <rPh sb="26" eb="28">
      <t>ハカセ</t>
    </rPh>
    <rPh sb="28" eb="30">
      <t>コウキ</t>
    </rPh>
    <rPh sb="30" eb="32">
      <t>カテイ</t>
    </rPh>
    <rPh sb="38" eb="40">
      <t>デンキ</t>
    </rPh>
    <rPh sb="41" eb="43">
      <t>キカイ</t>
    </rPh>
    <rPh sb="43" eb="45">
      <t>コウガク</t>
    </rPh>
    <rPh sb="45" eb="47">
      <t>ブンヤ</t>
    </rPh>
    <phoneticPr fontId="23"/>
  </si>
  <si>
    <t>Computer Science</t>
  </si>
  <si>
    <t>博士前期課程：工学専攻情報工学系プログラム
博士後期課程：工学専攻（情報工学分野）</t>
    <rPh sb="0" eb="2">
      <t>ハカセ</t>
    </rPh>
    <rPh sb="2" eb="4">
      <t>ゼンキ</t>
    </rPh>
    <rPh sb="4" eb="6">
      <t>カテイ</t>
    </rPh>
    <rPh sb="11" eb="13">
      <t>ジョウホウ</t>
    </rPh>
    <rPh sb="13" eb="15">
      <t>コウガク</t>
    </rPh>
    <rPh sb="15" eb="16">
      <t>ケイ</t>
    </rPh>
    <rPh sb="23" eb="25">
      <t>ハカセ</t>
    </rPh>
    <rPh sb="25" eb="27">
      <t>コウキ</t>
    </rPh>
    <rPh sb="27" eb="29">
      <t>カテイ</t>
    </rPh>
    <rPh sb="35" eb="37">
      <t>ジョウホウ</t>
    </rPh>
    <rPh sb="37" eb="39">
      <t>コウガク</t>
    </rPh>
    <rPh sb="39" eb="41">
      <t>ブンヤ</t>
    </rPh>
    <phoneticPr fontId="23"/>
  </si>
  <si>
    <t xml:space="preserve">Architecture,Civil Engineering and Industrial Management Engineering
</t>
  </si>
  <si>
    <t>博士前期課程：工学専攻社会工学系プログラム
博士後期課程：工学専攻（社会工学分野）</t>
    <rPh sb="0" eb="2">
      <t>ハカセ</t>
    </rPh>
    <rPh sb="2" eb="4">
      <t>ゼンキ</t>
    </rPh>
    <rPh sb="4" eb="6">
      <t>カテイ</t>
    </rPh>
    <rPh sb="11" eb="13">
      <t>シャカイ</t>
    </rPh>
    <rPh sb="13" eb="15">
      <t>コウガク</t>
    </rPh>
    <rPh sb="15" eb="16">
      <t>ケイ</t>
    </rPh>
    <rPh sb="23" eb="25">
      <t>ハカセ</t>
    </rPh>
    <rPh sb="25" eb="27">
      <t>コウキ</t>
    </rPh>
    <rPh sb="27" eb="29">
      <t>カテイ</t>
    </rPh>
    <rPh sb="35" eb="37">
      <t>シャカイ</t>
    </rPh>
    <rPh sb="37" eb="39">
      <t>コウガク</t>
    </rPh>
    <rPh sb="39" eb="41">
      <t>ブンヤ</t>
    </rPh>
    <phoneticPr fontId="23"/>
  </si>
  <si>
    <t>4301A</t>
  </si>
  <si>
    <t>Nagoya  University  of Commerce and Business</t>
  </si>
  <si>
    <t>Graduate School of Management</t>
  </si>
  <si>
    <t>Global Leader Program</t>
  </si>
  <si>
    <t>名古屋商科大学</t>
  </si>
  <si>
    <t>マネジメント研究科</t>
  </si>
  <si>
    <t>マネジメント専攻
国際経営コース</t>
  </si>
  <si>
    <t>2022 October to 2023 May</t>
  </si>
  <si>
    <t>4301B</t>
  </si>
  <si>
    <t>マネジメント専攻
国際経営コース（一年制）</t>
  </si>
  <si>
    <t>明治大学専門職大学院</t>
    <rPh sb="0" eb="4">
      <t>メイジダイガク</t>
    </rPh>
    <rPh sb="4" eb="10">
      <t>センモンショクダイガクイン</t>
    </rPh>
    <phoneticPr fontId="64"/>
  </si>
  <si>
    <t>ガバナンス研究科</t>
    <rPh sb="5" eb="8">
      <t>ケンキュウカ</t>
    </rPh>
    <phoneticPr fontId="64"/>
  </si>
  <si>
    <t>From 1 April to 10 May, 2023 (tentative)</t>
  </si>
  <si>
    <t>From 1 April to 9 May, 2022</t>
  </si>
  <si>
    <t>Prof. ISHIMURA Masao</t>
  </si>
  <si>
    <t>鳴門教育大学</t>
    <rPh sb="0" eb="4">
      <t>ナルトキョウイク</t>
    </rPh>
    <rPh sb="4" eb="6">
      <t>ダイガク</t>
    </rPh>
    <phoneticPr fontId="64"/>
  </si>
  <si>
    <t>学校教育研究科</t>
    <rPh sb="0" eb="2">
      <t>ガッコウ</t>
    </rPh>
    <rPh sb="2" eb="4">
      <t>キョウイク</t>
    </rPh>
    <rPh sb="4" eb="7">
      <t>ケンキュウカ</t>
    </rPh>
    <phoneticPr fontId="64"/>
  </si>
  <si>
    <t>グローバル教育</t>
    <rPh sb="5" eb="7">
      <t>キョウイク</t>
    </rPh>
    <phoneticPr fontId="64"/>
  </si>
  <si>
    <t>石村雅雄教授</t>
    <rPh sb="0" eb="2">
      <t>イシムラ</t>
    </rPh>
    <rPh sb="2" eb="4">
      <t>マサオ</t>
    </rPh>
    <phoneticPr fontId="64"/>
  </si>
  <si>
    <t>From 27 May to 1 June,2022</t>
  </si>
  <si>
    <t xml:space="preserve">Admission in April 2022:
Those who reside overseas: Due on 5 November, 2021
Those who live in Japan: Due on 7 January, 2022
Admission in October 2022:  
Those who reside overseas: Due on 6 May, 2022
Those who live in Japan: Due on 8 July, 2022
</t>
  </si>
  <si>
    <t>Prof. OZAWA Hiroaki</t>
  </si>
  <si>
    <t>小澤大成教授</t>
  </si>
  <si>
    <t>Prof. ISHIZAKA Hiroki</t>
  </si>
  <si>
    <t>石坂広樹准教授</t>
  </si>
  <si>
    <t>Veterinary Clinicopathology Unit</t>
  </si>
  <si>
    <t>Kazuyuki Suzuki</t>
  </si>
  <si>
    <t>酪農学園大学</t>
    <rPh sb="0" eb="6">
      <t>ラクノウガクエンダイガク</t>
    </rPh>
    <phoneticPr fontId="64"/>
  </si>
  <si>
    <t>獣医学研究科</t>
    <rPh sb="0" eb="3">
      <t>ジュウイガク</t>
    </rPh>
    <rPh sb="3" eb="6">
      <t>ケンキュウカ</t>
    </rPh>
    <phoneticPr fontId="64"/>
  </si>
  <si>
    <t>獣医保健看護学専攻　修士課程</t>
    <rPh sb="0" eb="7">
      <t>ジュウイホケンカンゴガク</t>
    </rPh>
    <rPh sb="7" eb="9">
      <t>センコウ</t>
    </rPh>
    <rPh sb="10" eb="14">
      <t>シュウシカテイ</t>
    </rPh>
    <phoneticPr fontId="64"/>
  </si>
  <si>
    <t>獣医臨床病理学ユニット</t>
    <rPh sb="0" eb="2">
      <t>ジュウイ</t>
    </rPh>
    <rPh sb="2" eb="3">
      <t>リンショウ</t>
    </rPh>
    <phoneticPr fontId="64"/>
  </si>
  <si>
    <t>鈴木一由</t>
    <rPh sb="0" eb="1">
      <t>スズキ</t>
    </rPh>
    <phoneticPr fontId="64"/>
  </si>
  <si>
    <t>From 13 June to 24 June, 2022</t>
  </si>
  <si>
    <t>Veterinary Epidemiology Unit</t>
  </si>
  <si>
    <t>Kohei Makita</t>
  </si>
  <si>
    <t>獣医疫学ユニット</t>
    <rPh sb="0" eb="4">
      <t>ジュウイエキガク</t>
    </rPh>
    <phoneticPr fontId="64"/>
  </si>
  <si>
    <t>蒔田浩平</t>
    <rPh sb="0" eb="4">
      <t>マキタコウヘイ</t>
    </rPh>
    <phoneticPr fontId="64"/>
  </si>
  <si>
    <t>Animla-Human relation unit environmental health</t>
  </si>
  <si>
    <t>Jun Noda</t>
  </si>
  <si>
    <t>酪農学研究科</t>
    <rPh sb="0" eb="3">
      <t>ラクノウガク</t>
    </rPh>
    <rPh sb="3" eb="6">
      <t>ケンキュウカ</t>
    </rPh>
    <phoneticPr fontId="64"/>
  </si>
  <si>
    <t>食品栄養科学専攻
修士課程</t>
    <rPh sb="0" eb="2">
      <t>ショクヒン</t>
    </rPh>
    <rPh sb="2" eb="4">
      <t>エイヨウ</t>
    </rPh>
    <rPh sb="4" eb="6">
      <t>カガク</t>
    </rPh>
    <rPh sb="6" eb="8">
      <t>センコウ</t>
    </rPh>
    <rPh sb="9" eb="11">
      <t>シュウシ</t>
    </rPh>
    <rPh sb="11" eb="13">
      <t>カテイ</t>
    </rPh>
    <phoneticPr fontId="64"/>
  </si>
  <si>
    <t>動物と人の関係学ユニット（環境衛生）</t>
    <rPh sb="0" eb="2">
      <t>ドウブツ</t>
    </rPh>
    <rPh sb="3" eb="4">
      <t>ヒト</t>
    </rPh>
    <rPh sb="5" eb="7">
      <t>カンケイ</t>
    </rPh>
    <rPh sb="7" eb="8">
      <t>ガク</t>
    </rPh>
    <rPh sb="13" eb="15">
      <t>カンキョウ</t>
    </rPh>
    <rPh sb="15" eb="17">
      <t>エイセイ</t>
    </rPh>
    <phoneticPr fontId="64"/>
  </si>
  <si>
    <t>能田　淳</t>
    <rPh sb="0" eb="2">
      <t>ノウダ</t>
    </rPh>
    <rPh sb="3" eb="4">
      <t>ジュン</t>
    </rPh>
    <phoneticPr fontId="64"/>
  </si>
  <si>
    <t>9302B</t>
  </si>
  <si>
    <t>Doctoral Course Food Production and Utility Development</t>
  </si>
  <si>
    <t>Laboratory of Environmental Remote Sensing</t>
  </si>
  <si>
    <t>Buho Hoshino</t>
  </si>
  <si>
    <t>食生産利用科学専攻　博士課程</t>
    <rPh sb="0" eb="3">
      <t>ショクセイサン</t>
    </rPh>
    <rPh sb="3" eb="5">
      <t>リヨウ</t>
    </rPh>
    <rPh sb="5" eb="7">
      <t>カガク</t>
    </rPh>
    <rPh sb="7" eb="9">
      <t>センコウ</t>
    </rPh>
    <rPh sb="10" eb="14">
      <t>ハカセカテイ</t>
    </rPh>
    <phoneticPr fontId="64"/>
  </si>
  <si>
    <t>環境リモートセンシング研究室</t>
    <rPh sb="0" eb="2">
      <t>カンキョウ</t>
    </rPh>
    <rPh sb="11" eb="14">
      <t>ケンキュウシツ</t>
    </rPh>
    <phoneticPr fontId="64"/>
  </si>
  <si>
    <t>星野仏方</t>
    <rPh sb="0" eb="2">
      <t>ホシノ</t>
    </rPh>
    <rPh sb="2" eb="3">
      <t>ホトケ</t>
    </rPh>
    <rPh sb="3" eb="4">
      <t>カタ</t>
    </rPh>
    <phoneticPr fontId="64"/>
  </si>
  <si>
    <t>9302C</t>
  </si>
  <si>
    <t>Crop Science Laboratory</t>
  </si>
  <si>
    <t>Taiki Yoshihira</t>
  </si>
  <si>
    <t>作物学研究室</t>
    <rPh sb="0" eb="6">
      <t>サクモツガクケンキュウシツ</t>
    </rPh>
    <phoneticPr fontId="64"/>
  </si>
  <si>
    <t>義平大樹</t>
    <rPh sb="0" eb="2">
      <t>ヨシヒラ</t>
    </rPh>
    <rPh sb="2" eb="4">
      <t>ダイジュ</t>
    </rPh>
    <phoneticPr fontId="64"/>
  </si>
  <si>
    <t>獣医学専攻　博士課程</t>
  </si>
  <si>
    <t>Food Microbiology Unit</t>
  </si>
  <si>
    <t>Masaru Usui</t>
  </si>
  <si>
    <t>食品衛生学ユニット</t>
    <rPh sb="0" eb="5">
      <t>ショクヒンエイセイガク</t>
    </rPh>
    <phoneticPr fontId="64"/>
  </si>
  <si>
    <t>臼井優</t>
    <rPh sb="0" eb="2">
      <t>ウスイ</t>
    </rPh>
    <rPh sb="2" eb="3">
      <t>ユウ</t>
    </rPh>
    <phoneticPr fontId="64"/>
  </si>
  <si>
    <t>9301F</t>
  </si>
  <si>
    <t>Veterinary Herd Health Unit</t>
  </si>
  <si>
    <t>Shin Oikawa</t>
  </si>
  <si>
    <t>ハードヘルス学ユニット</t>
    <rPh sb="6" eb="7">
      <t>ガク</t>
    </rPh>
    <phoneticPr fontId="64"/>
  </si>
  <si>
    <t>及川伸</t>
    <rPh sb="0" eb="2">
      <t>オイカワ</t>
    </rPh>
    <rPh sb="2" eb="3">
      <t>シン</t>
    </rPh>
    <phoneticPr fontId="64"/>
  </si>
  <si>
    <t>9301G</t>
  </si>
  <si>
    <t>Rika Fukumori</t>
  </si>
  <si>
    <t>福森理加</t>
    <rPh sb="0" eb="2">
      <t>フクモリ</t>
    </rPh>
    <rPh sb="2" eb="4">
      <t>リカ</t>
    </rPh>
    <phoneticPr fontId="64"/>
  </si>
  <si>
    <t>9301H</t>
  </si>
  <si>
    <t>Zoonotic
Diseases
Unit</t>
  </si>
  <si>
    <t>Leo Uchida</t>
  </si>
  <si>
    <t>人獣共通感染症学ユニット</t>
    <rPh sb="0" eb="2">
      <t>ジンジュウ</t>
    </rPh>
    <rPh sb="2" eb="8">
      <t>キョウツウカンセンショウガク</t>
    </rPh>
    <phoneticPr fontId="64"/>
  </si>
  <si>
    <t>内田玲麻</t>
    <rPh sb="0" eb="2">
      <t>ウチダ</t>
    </rPh>
    <rPh sb="2" eb="4">
      <t>レオ</t>
    </rPh>
    <phoneticPr fontId="64"/>
  </si>
  <si>
    <t>9301J</t>
  </si>
  <si>
    <t>Veterinary Virology Unit</t>
  </si>
  <si>
    <t>Katsuro Hagiwara</t>
  </si>
  <si>
    <t>獣医ウイルス学ユニット</t>
    <rPh sb="0" eb="2">
      <t>ジュウイ</t>
    </rPh>
    <phoneticPr fontId="64"/>
  </si>
  <si>
    <t>萩原克郎</t>
    <rPh sb="0" eb="4">
      <t>ハギワラ</t>
    </rPh>
    <phoneticPr fontId="64"/>
  </si>
  <si>
    <t>9302D</t>
  </si>
  <si>
    <t>Dairy Science Master's Course</t>
  </si>
  <si>
    <t>Wildlife Ecology</t>
  </si>
  <si>
    <t>Yoshikazu Sato</t>
  </si>
  <si>
    <t>酪農学園大学</t>
    <rPh sb="0" eb="2">
      <t>ラクノウ</t>
    </rPh>
    <rPh sb="2" eb="4">
      <t>ガクエン</t>
    </rPh>
    <rPh sb="4" eb="6">
      <t>ダイガク</t>
    </rPh>
    <phoneticPr fontId="24"/>
  </si>
  <si>
    <t>酪農学研究科</t>
    <rPh sb="0" eb="3">
      <t>ラクノウガク</t>
    </rPh>
    <rPh sb="3" eb="6">
      <t>ケンキュウカ</t>
    </rPh>
    <phoneticPr fontId="24"/>
  </si>
  <si>
    <t>酪農学専攻修士課程</t>
    <rPh sb="5" eb="9">
      <t>シュウシカテイ</t>
    </rPh>
    <phoneticPr fontId="24"/>
  </si>
  <si>
    <t>野生動物生態学研究室</t>
  </si>
  <si>
    <t>佐藤喜和</t>
    <rPh sb="2" eb="4">
      <t>ヨシカズ</t>
    </rPh>
    <phoneticPr fontId="24"/>
  </si>
  <si>
    <t>未定</t>
    <rPh sb="0" eb="2">
      <t>ミテイ</t>
    </rPh>
    <phoneticPr fontId="24"/>
  </si>
  <si>
    <t>9302E</t>
  </si>
  <si>
    <t>Food Production and Utility Development Doctral Course</t>
  </si>
  <si>
    <t>食生産利用科学専攻博士課程</t>
    <rPh sb="0" eb="3">
      <t>ショクセイサン</t>
    </rPh>
    <rPh sb="3" eb="5">
      <t>リヨウ</t>
    </rPh>
    <rPh sb="5" eb="7">
      <t>カガク</t>
    </rPh>
    <rPh sb="7" eb="9">
      <t>センコウ</t>
    </rPh>
    <rPh sb="9" eb="11">
      <t>ハカセ</t>
    </rPh>
    <rPh sb="11" eb="13">
      <t>カテイ</t>
    </rPh>
    <phoneticPr fontId="24"/>
  </si>
  <si>
    <t>9302F</t>
  </si>
  <si>
    <t>Biogeochemical Cycles</t>
  </si>
  <si>
    <t>Satoru Hobara</t>
  </si>
  <si>
    <t>生態系物質循環研究室</t>
  </si>
  <si>
    <t>保原達</t>
  </si>
  <si>
    <t>9302G</t>
  </si>
  <si>
    <t>9302H</t>
  </si>
  <si>
    <t>Biodiversity and Conservation</t>
  </si>
  <si>
    <t>Yasuyuki Tachiki</t>
  </si>
  <si>
    <t>生物多様性保全研究室</t>
  </si>
  <si>
    <t>立木靖之</t>
  </si>
  <si>
    <t>9302I</t>
  </si>
  <si>
    <t>Environmental and Plant Biology</t>
  </si>
  <si>
    <t>Shuhei Matsuyama</t>
  </si>
  <si>
    <t>環境植物学研究室</t>
    <rPh sb="5" eb="8">
      <t>ケンキュウシツ</t>
    </rPh>
    <phoneticPr fontId="24"/>
  </si>
  <si>
    <t>松山周平</t>
  </si>
  <si>
    <t>9302J</t>
  </si>
  <si>
    <t>Water Chemistry</t>
  </si>
  <si>
    <t>Nobutake Nakatani</t>
  </si>
  <si>
    <t>水質化学研究室</t>
    <rPh sb="0" eb="2">
      <t>スイシツ</t>
    </rPh>
    <rPh sb="2" eb="4">
      <t>カガク</t>
    </rPh>
    <rPh sb="4" eb="7">
      <t>ケンキュウシツ</t>
    </rPh>
    <phoneticPr fontId="24"/>
  </si>
  <si>
    <t>中谷暢丈</t>
    <rPh sb="0" eb="2">
      <t>ナカタニ</t>
    </rPh>
    <rPh sb="2" eb="4">
      <t>ノブタケ</t>
    </rPh>
    <phoneticPr fontId="24"/>
  </si>
  <si>
    <t>9302K</t>
  </si>
  <si>
    <t>9302L</t>
  </si>
  <si>
    <t>Environmental and Geo-spatial Information Sciences</t>
  </si>
  <si>
    <t>Kenta Ogawa</t>
  </si>
  <si>
    <t>環境空間情報学研究室</t>
    <rPh sb="0" eb="4">
      <t>カンキョウクウカン</t>
    </rPh>
    <rPh sb="4" eb="7">
      <t>ジョウホウガク</t>
    </rPh>
    <rPh sb="7" eb="10">
      <t>ケンキュウシツ</t>
    </rPh>
    <phoneticPr fontId="24"/>
  </si>
  <si>
    <t>小川健太</t>
    <rPh sb="0" eb="2">
      <t>オガワ</t>
    </rPh>
    <rPh sb="2" eb="4">
      <t>ケンタ</t>
    </rPh>
    <phoneticPr fontId="24"/>
  </si>
  <si>
    <t>立教大学</t>
    <rPh sb="0" eb="2">
      <t>リッキョウ</t>
    </rPh>
    <rPh sb="2" eb="4">
      <t>ダイガク</t>
    </rPh>
    <phoneticPr fontId="64"/>
  </si>
  <si>
    <t>経営学研究科</t>
    <rPh sb="0" eb="3">
      <t>ケイエイガク</t>
    </rPh>
    <rPh sb="3" eb="5">
      <t>ケンキュウ</t>
    </rPh>
    <rPh sb="5" eb="6">
      <t>カ</t>
    </rPh>
    <phoneticPr fontId="64"/>
  </si>
  <si>
    <t>国際経営学専攻/国際経営学コース</t>
  </si>
  <si>
    <t>Annually the MIB office notifies the result of matching on December, conducts a screening on January and an interview on early March.</t>
  </si>
  <si>
    <t>国際経営学専攻/公共経営学コース</t>
  </si>
  <si>
    <t>The MPMA office will notify the result of matching on December, conducts a screening during March and April, and an interview on early May.</t>
  </si>
  <si>
    <t>21世紀社会デザイン研究科</t>
  </si>
  <si>
    <t>比較組織ネットワーク学専攻/公共・社会デザイン学コース</t>
  </si>
  <si>
    <t>The MSDA office will notify the result of matching on December, conducts a screening during March and April, and an interview on early May.</t>
  </si>
  <si>
    <t>立命館アジア太平洋大学</t>
  </si>
  <si>
    <t>経営管理専攻／日本的経営分野</t>
  </si>
  <si>
    <t>From 23 January to  7 March, 2023</t>
  </si>
  <si>
    <t>経営管理専攻／アカウンティングとファイナンス分野</t>
  </si>
  <si>
    <t>経営管理専攻／マーケティングとマネジメント分野</t>
  </si>
  <si>
    <t>経営管理専攻／アントレプレナーシップ・イノベーション・オペレーションマネジメント分野</t>
  </si>
  <si>
    <t>アジア太平洋学専攻／国際関係研究分野</t>
  </si>
  <si>
    <t>アジア太平洋学専攻／社会・文化研究分野</t>
  </si>
  <si>
    <t>国際協力政策専攻／国際行政研究分野</t>
  </si>
  <si>
    <t>国際協力政策専攻／開発経済研究分野</t>
  </si>
  <si>
    <t>国際協力政策専攻／サステイナビリティ学研究分野</t>
  </si>
  <si>
    <t>国際協力政策専攻／ツーリズム・ホスピタリティ研究分野</t>
  </si>
  <si>
    <t>立命館大学</t>
  </si>
  <si>
    <t>経済学研究科</t>
    <rPh sb="0" eb="2">
      <t>ケイザイ</t>
    </rPh>
    <rPh sb="2" eb="3">
      <t>ガク</t>
    </rPh>
    <rPh sb="3" eb="6">
      <t>ケンキュウカ</t>
    </rPh>
    <phoneticPr fontId="23"/>
  </si>
  <si>
    <t>From April 20, 2022 to May 10, 2022</t>
  </si>
  <si>
    <t>立命館大学</t>
    <rPh sb="0" eb="5">
      <t>リツメイカンダイガク</t>
    </rPh>
    <phoneticPr fontId="64"/>
  </si>
  <si>
    <t>情報理工学研究科</t>
    <rPh sb="0" eb="2">
      <t>ジョウホウ</t>
    </rPh>
    <rPh sb="2" eb="4">
      <t>リコウ</t>
    </rPh>
    <rPh sb="4" eb="5">
      <t>ガク</t>
    </rPh>
    <rPh sb="5" eb="8">
      <t>ケンキュウカ</t>
    </rPh>
    <phoneticPr fontId="64"/>
  </si>
  <si>
    <t>情報理工学専攻</t>
    <rPh sb="0" eb="2">
      <t>ジョウホウ</t>
    </rPh>
    <rPh sb="2" eb="4">
      <t>リコウ</t>
    </rPh>
    <rPh sb="4" eb="5">
      <t>ガク</t>
    </rPh>
    <rPh sb="5" eb="7">
      <t>センコウ</t>
    </rPh>
    <phoneticPr fontId="64"/>
  </si>
  <si>
    <t>To be determine</t>
  </si>
  <si>
    <t>立命館大学</t>
    <rPh sb="0" eb="3">
      <t>リツメイカン</t>
    </rPh>
    <rPh sb="3" eb="5">
      <t>ダイガク</t>
    </rPh>
    <phoneticPr fontId="64"/>
  </si>
  <si>
    <t>政策科学研究科</t>
    <rPh sb="0" eb="2">
      <t>セイサク</t>
    </rPh>
    <rPh sb="2" eb="4">
      <t>カガク</t>
    </rPh>
    <rPh sb="4" eb="7">
      <t>ケンキュウカ</t>
    </rPh>
    <phoneticPr fontId="23"/>
  </si>
  <si>
    <t>Global Health and other 12 laboratories/departments</t>
  </si>
  <si>
    <t>Assoc Prof Daisuke Nonaka (course leader) and other professors</t>
  </si>
  <si>
    <t>琉球大学</t>
    <rPh sb="0" eb="4">
      <t>リュウキュウダイガク</t>
    </rPh>
    <phoneticPr fontId="64"/>
  </si>
  <si>
    <t>保健学研究科</t>
    <rPh sb="0" eb="3">
      <t>ホケンガク</t>
    </rPh>
    <rPh sb="3" eb="6">
      <t>ケンキュウカ</t>
    </rPh>
    <phoneticPr fontId="64"/>
  </si>
  <si>
    <t>沖縄グローバルヘルスサイエンスコース</t>
    <rPh sb="0" eb="2">
      <t>オキナワ</t>
    </rPh>
    <phoneticPr fontId="64"/>
  </si>
  <si>
    <t>国際地域保健分野の他に12の分野</t>
    <rPh sb="6" eb="8">
      <t>ブンヤ</t>
    </rPh>
    <rPh sb="9" eb="10">
      <t>ホカ</t>
    </rPh>
    <rPh sb="14" eb="16">
      <t>ブンヤ</t>
    </rPh>
    <phoneticPr fontId="64"/>
  </si>
  <si>
    <t>野中　大輔（コースリーダー）あるいは他分野の教員</t>
    <rPh sb="0" eb="2">
      <t>ノナカ</t>
    </rPh>
    <rPh sb="3" eb="5">
      <t>ダイスケ</t>
    </rPh>
    <rPh sb="18" eb="19">
      <t>ホカ</t>
    </rPh>
    <rPh sb="19" eb="21">
      <t>ブンヤ</t>
    </rPh>
    <rPh sb="22" eb="24">
      <t>キョウイン</t>
    </rPh>
    <phoneticPr fontId="64"/>
  </si>
  <si>
    <t>From 24 to 28 January, 2022</t>
  </si>
  <si>
    <t>[修士課程]
工学専攻
[博士課程]
生産エネルギー工学専攻
総合知能工学専攻</t>
    <rPh sb="1" eb="5">
      <t>シュウシカテイ</t>
    </rPh>
    <rPh sb="7" eb="11">
      <t>コウガクセンコウ</t>
    </rPh>
    <rPh sb="14" eb="18">
      <t>ハクシカテイ</t>
    </rPh>
    <rPh sb="20" eb="22">
      <t>セイサン</t>
    </rPh>
    <rPh sb="27" eb="29">
      <t>コウガク</t>
    </rPh>
    <rPh sb="29" eb="31">
      <t>センコウ</t>
    </rPh>
    <rPh sb="32" eb="40">
      <t>ソウゴウチノウコウガクセンコウ</t>
    </rPh>
    <phoneticPr fontId="64"/>
  </si>
  <si>
    <t>4 March 2022 to 12 April 2022</t>
  </si>
  <si>
    <t>10 June, 2023</t>
  </si>
  <si>
    <t>Web掲載なし
N/A</t>
    <rPh sb="3" eb="5">
      <t>ケイサイ</t>
    </rPh>
    <phoneticPr fontId="64"/>
  </si>
  <si>
    <t>Air pollution research Lab</t>
  </si>
  <si>
    <t>Kojiro Shimada</t>
  </si>
  <si>
    <t>海洋自然科学専攻</t>
    <rPh sb="0" eb="6">
      <t xml:space="preserve">カイヨウシゼンカガク </t>
    </rPh>
    <rPh sb="6" eb="8">
      <t xml:space="preserve">センコウ </t>
    </rPh>
    <phoneticPr fontId="64"/>
  </si>
  <si>
    <t>大気汚染化学研究室</t>
  </si>
  <si>
    <t>島田 幸治郎</t>
    <rPh sb="0" eb="2">
      <t xml:space="preserve">シマダ </t>
    </rPh>
    <rPh sb="3" eb="6">
      <t xml:space="preserve">コウジロウ </t>
    </rPh>
    <phoneticPr fontId="64"/>
  </si>
  <si>
    <t>From 7 January, to 7 February, 2023</t>
  </si>
  <si>
    <t>Hydrogen energy/material chemistry</t>
  </si>
  <si>
    <t>Tessui Nakagawa</t>
  </si>
  <si>
    <t>海洋自然科学専攻</t>
    <rPh sb="0" eb="6">
      <t>カイヨウシゼンカガク</t>
    </rPh>
    <rPh sb="6" eb="8">
      <t>センコウ</t>
    </rPh>
    <phoneticPr fontId="64"/>
  </si>
  <si>
    <t>水素エネルギー化学研究室</t>
    <rPh sb="0" eb="2">
      <t>スイソ</t>
    </rPh>
    <rPh sb="7" eb="9">
      <t>カガク</t>
    </rPh>
    <rPh sb="9" eb="12">
      <t>ケンキュウシツ</t>
    </rPh>
    <phoneticPr fontId="64"/>
  </si>
  <si>
    <t>中川 鉄水</t>
    <rPh sb="0" eb="5">
      <t>ナカガワテツスイ</t>
    </rPh>
    <phoneticPr fontId="64"/>
  </si>
  <si>
    <t>龍谷大学</t>
    <rPh sb="0" eb="2">
      <t>リュウコク</t>
    </rPh>
    <rPh sb="2" eb="4">
      <t>ダイガク</t>
    </rPh>
    <phoneticPr fontId="23"/>
  </si>
  <si>
    <t>経済学専攻</t>
    <rPh sb="0" eb="2">
      <t>ケイザイ</t>
    </rPh>
    <rPh sb="2" eb="3">
      <t>ガク</t>
    </rPh>
    <rPh sb="3" eb="5">
      <t>センコウ</t>
    </rPh>
    <phoneticPr fontId="23"/>
  </si>
  <si>
    <t>Online　submission : from April 1 to April 3, 2023 (Japan time)
Submission of documents by mail : from April 14 to April 25, 2023 (Japan time)</t>
  </si>
  <si>
    <t>公開済み
Public Information</t>
  </si>
  <si>
    <t>長崎大学</t>
  </si>
  <si>
    <t>熱帯医学・グローバルヘルス研究科</t>
  </si>
  <si>
    <t>博士前期課程，熱帯医学コース</t>
  </si>
  <si>
    <t>From 27 March to 14 April,2023</t>
  </si>
  <si>
    <t>博士前期課程，ヘルスイノベーションコース</t>
  </si>
  <si>
    <t>長崎大学</t>
    <rPh sb="0" eb="2">
      <t>ナガサキ</t>
    </rPh>
    <rPh sb="2" eb="4">
      <t>ダイガク</t>
    </rPh>
    <phoneticPr fontId="64"/>
  </si>
  <si>
    <t>医歯薬学総合研究科</t>
    <rPh sb="0" eb="3">
      <t>イシヤク</t>
    </rPh>
    <rPh sb="3" eb="4">
      <t>ガク</t>
    </rPh>
    <rPh sb="4" eb="6">
      <t>ソウゴウ</t>
    </rPh>
    <rPh sb="6" eb="8">
      <t>ケンキュウ</t>
    </rPh>
    <rPh sb="8" eb="9">
      <t>カ</t>
    </rPh>
    <phoneticPr fontId="64"/>
  </si>
  <si>
    <t>災害・被ばく医療科学共同専攻</t>
    <rPh sb="0" eb="2">
      <t>サイガイ</t>
    </rPh>
    <rPh sb="3" eb="4">
      <t>ヒ</t>
    </rPh>
    <rPh sb="6" eb="8">
      <t>イリョウ</t>
    </rPh>
    <rPh sb="8" eb="10">
      <t>カガク</t>
    </rPh>
    <rPh sb="10" eb="12">
      <t>キョウドウ</t>
    </rPh>
    <rPh sb="12" eb="14">
      <t>センコウ</t>
    </rPh>
    <phoneticPr fontId="64"/>
  </si>
  <si>
    <t>to be determined</t>
  </si>
  <si>
    <t xml:space="preserve">April 18 to , April 22, 2022 </t>
  </si>
  <si>
    <t>水環境科学コース</t>
  </si>
  <si>
    <t>By 14 April, 2023</t>
  </si>
  <si>
    <t>6903B</t>
  </si>
  <si>
    <t>Computer and Information Science Program</t>
  </si>
  <si>
    <t>JUN Laboratory</t>
  </si>
  <si>
    <t>Byungdug Jun</t>
  </si>
  <si>
    <t>情報工学コース</t>
    <rPh sb="0" eb="2">
      <t>ジョウホウ</t>
    </rPh>
    <rPh sb="2" eb="4">
      <t>コウガク</t>
    </rPh>
    <phoneticPr fontId="64"/>
  </si>
  <si>
    <t>全　研究室</t>
  </si>
  <si>
    <t>全　炳徳</t>
  </si>
  <si>
    <t>6903C</t>
  </si>
  <si>
    <t>Electrical Engineering and Computer Science Program</t>
  </si>
  <si>
    <t>電気情報工学コース</t>
    <rPh sb="0" eb="2">
      <t>デンキ</t>
    </rPh>
    <rPh sb="2" eb="4">
      <t>ジョウホウ</t>
    </rPh>
    <rPh sb="4" eb="6">
      <t>コウガク</t>
    </rPh>
    <phoneticPr fontId="64"/>
  </si>
  <si>
    <t>6904A</t>
  </si>
  <si>
    <t>Graduate School of Fishreies and Environmental Science</t>
  </si>
  <si>
    <t>長崎大学</t>
    <rPh sb="0" eb="4">
      <t xml:space="preserve">ナガサキダイガク </t>
    </rPh>
    <phoneticPr fontId="64"/>
  </si>
  <si>
    <t>水産・環境科学総合研究科</t>
    <rPh sb="0" eb="2">
      <t xml:space="preserve">スイサン </t>
    </rPh>
    <rPh sb="3" eb="5">
      <t xml:space="preserve">カンキョウカガク </t>
    </rPh>
    <rPh sb="5" eb="7">
      <t xml:space="preserve">カガク </t>
    </rPh>
    <rPh sb="7" eb="9">
      <t xml:space="preserve">ソウゴウ </t>
    </rPh>
    <rPh sb="9" eb="11">
      <t xml:space="preserve">ケンキュウカ </t>
    </rPh>
    <rPh sb="11" eb="12">
      <t xml:space="preserve">カ </t>
    </rPh>
    <phoneticPr fontId="64"/>
  </si>
  <si>
    <t>Until April 2023</t>
  </si>
  <si>
    <t>Arinori Kawamura</t>
  </si>
  <si>
    <t>長崎大学</t>
    <rPh sb="0" eb="4">
      <t>ナガサキダイガク</t>
    </rPh>
    <phoneticPr fontId="64"/>
  </si>
  <si>
    <t>多文化社会学研究科</t>
    <rPh sb="0" eb="3">
      <t>タブンカ</t>
    </rPh>
    <rPh sb="3" eb="6">
      <t>シャカイガク</t>
    </rPh>
    <rPh sb="6" eb="9">
      <t>ケンキュウカ</t>
    </rPh>
    <phoneticPr fontId="64"/>
  </si>
  <si>
    <t>多文化社会学専攻</t>
    <rPh sb="0" eb="3">
      <t>タブンカ</t>
    </rPh>
    <rPh sb="3" eb="6">
      <t>シャカイガク</t>
    </rPh>
    <rPh sb="6" eb="8">
      <t>センコウ</t>
    </rPh>
    <phoneticPr fontId="64"/>
  </si>
  <si>
    <t>河村有教</t>
    <rPh sb="0" eb="2">
      <t>カワムラ</t>
    </rPh>
    <rPh sb="2" eb="3">
      <t>タモツ</t>
    </rPh>
    <rPh sb="3" eb="4">
      <t>キョウ</t>
    </rPh>
    <phoneticPr fontId="64"/>
  </si>
  <si>
    <t>To 31 May, 2023</t>
  </si>
  <si>
    <t>6905B</t>
  </si>
  <si>
    <t>Satoru Komatsu</t>
  </si>
  <si>
    <t>小松　悟</t>
    <rPh sb="0" eb="2">
      <t>コマツ</t>
    </rPh>
    <rPh sb="3" eb="4">
      <t>サトル</t>
    </rPh>
    <phoneticPr fontId="64"/>
  </si>
  <si>
    <t>プラネタリーヘルス学環</t>
    <rPh sb="9" eb="11">
      <t>ガッカン</t>
    </rPh>
    <phoneticPr fontId="64"/>
  </si>
  <si>
    <t>博士後期課程・Doctor of Public Health プログラム</t>
    <rPh sb="0" eb="2">
      <t>ハクシ</t>
    </rPh>
    <rPh sb="2" eb="6">
      <t>コウキカテイ</t>
    </rPh>
    <phoneticPr fontId="64"/>
  </si>
  <si>
    <t>From 4 April to 22 April,2022</t>
  </si>
  <si>
    <t>京都大学</t>
    <rPh sb="0" eb="4">
      <t>キョウトダイガク</t>
    </rPh>
    <phoneticPr fontId="64"/>
  </si>
  <si>
    <t>経済学研究科</t>
    <rPh sb="0" eb="6">
      <t>ケイザイガクケンキュウカ</t>
    </rPh>
    <phoneticPr fontId="64"/>
  </si>
  <si>
    <t>東アジア持続的経済発展研究コース</t>
    <rPh sb="0" eb="1">
      <t>ヒガシ</t>
    </rPh>
    <rPh sb="4" eb="13">
      <t>ジゾクテキケイザイハッテンケンキュウ</t>
    </rPh>
    <phoneticPr fontId="64"/>
  </si>
  <si>
    <t>From 1 to 19 November,2021 (Master's programme)
From 1 to April to 13 May, 2022 (Doctoral programme)</t>
  </si>
  <si>
    <t xml:space="preserve">Department of Civil and Earth  Resources Engineering
</t>
  </si>
  <si>
    <t>京都大学</t>
    <rPh sb="0" eb="2">
      <t>キョウト</t>
    </rPh>
    <rPh sb="2" eb="4">
      <t>ダイガク</t>
    </rPh>
    <phoneticPr fontId="24"/>
  </si>
  <si>
    <t>工学研究科</t>
    <rPh sb="0" eb="2">
      <t>コウガク</t>
    </rPh>
    <rPh sb="2" eb="5">
      <t>ケンキュウカ</t>
    </rPh>
    <phoneticPr fontId="24"/>
  </si>
  <si>
    <t>社会基盤工学専攻</t>
    <rPh sb="0" eb="6">
      <t>シャカイキバンコウガク</t>
    </rPh>
    <rPh sb="6" eb="8">
      <t>センコウ</t>
    </rPh>
    <phoneticPr fontId="24"/>
  </si>
  <si>
    <t>From April 1 to April 30, 2023</t>
  </si>
  <si>
    <t>都市社会工学専攻</t>
    <rPh sb="0" eb="8">
      <t>トシシャカイコウガクセンコウ</t>
    </rPh>
    <phoneticPr fontId="24"/>
  </si>
  <si>
    <t>京都大学</t>
    <rPh sb="0" eb="2">
      <t>キョウト</t>
    </rPh>
    <rPh sb="2" eb="4">
      <t>ダイガク</t>
    </rPh>
    <phoneticPr fontId="64"/>
  </si>
  <si>
    <t>都市環境工学専攻</t>
    <rPh sb="0" eb="2">
      <t>トシ</t>
    </rPh>
    <rPh sb="2" eb="8">
      <t>カンキョウコウガクセンコウ</t>
    </rPh>
    <phoneticPr fontId="64"/>
  </si>
  <si>
    <t>Nanometrics Engineering Lab</t>
  </si>
  <si>
    <t>Ryuji Yokokawa</t>
  </si>
  <si>
    <t>京都大学</t>
  </si>
  <si>
    <t>マイクロエンジニアリング専攻</t>
  </si>
  <si>
    <t>ナノメトリックス工学研究室</t>
  </si>
  <si>
    <t>横川隆司</t>
  </si>
  <si>
    <t>農学特別コース</t>
    <rPh sb="0" eb="4">
      <t>ノウガクトクベツ</t>
    </rPh>
    <phoneticPr fontId="64"/>
  </si>
  <si>
    <t>Application deadline will be the end of May 2023.</t>
  </si>
  <si>
    <t>https://www.kais.kyoto-u.ac.jp/english/</t>
  </si>
  <si>
    <t>アジア・アフリカ地域研究研究科</t>
    <rPh sb="8" eb="15">
      <t>チイキケンキュウケンキュウカ</t>
    </rPh>
    <phoneticPr fontId="64"/>
  </si>
  <si>
    <t>アフリカ地域研究専攻</t>
    <rPh sb="4" eb="6">
      <t>チイキ</t>
    </rPh>
    <rPh sb="6" eb="8">
      <t>ケンキュウ</t>
    </rPh>
    <rPh sb="8" eb="10">
      <t>センコウ</t>
    </rPh>
    <phoneticPr fontId="64"/>
  </si>
  <si>
    <t>From March 1 to March 20, 2023</t>
  </si>
  <si>
    <t>4804B</t>
  </si>
  <si>
    <t>Division of Southeast Asian Area Studies</t>
  </si>
  <si>
    <t>アジア・アフリカ地域研究研究科</t>
  </si>
  <si>
    <t>東南アジア地域研究専攻</t>
  </si>
  <si>
    <t>to be announced</t>
  </si>
  <si>
    <t>Medical Informatics</t>
  </si>
  <si>
    <t>Dr.Tomohiro Kuroda</t>
  </si>
  <si>
    <t>情報学研究科</t>
    <rPh sb="0" eb="6">
      <t>ジョウホウガクケンキュウカ</t>
    </rPh>
    <phoneticPr fontId="64"/>
  </si>
  <si>
    <t>社会情報学専攻</t>
    <rPh sb="0" eb="7">
      <t>シャカイジョウホウガクセンコウ</t>
    </rPh>
    <phoneticPr fontId="64"/>
  </si>
  <si>
    <t>医療情報学講座</t>
    <rPh sb="0" eb="7">
      <t>イリョウジョウホウガクコウザ</t>
    </rPh>
    <phoneticPr fontId="64"/>
  </si>
  <si>
    <t>黒田　知宏</t>
    <rPh sb="0" eb="2">
      <t>クロダ</t>
    </rPh>
    <rPh sb="3" eb="5">
      <t>トモヒロ</t>
    </rPh>
    <phoneticPr fontId="64"/>
  </si>
  <si>
    <t>By the middle of March, 2023</t>
  </si>
  <si>
    <t>Consensus Informatics, Social Information Network</t>
  </si>
  <si>
    <t>Dr.Takayuki Ito</t>
  </si>
  <si>
    <t>社会情報ネットワーク講座　合意情報学分野</t>
  </si>
  <si>
    <t>伊藤　孝行</t>
    <rPh sb="0" eb="2">
      <t>イトウ</t>
    </rPh>
    <rPh sb="3" eb="5">
      <t>タカユキ</t>
    </rPh>
    <phoneticPr fontId="64"/>
  </si>
  <si>
    <t>By early April, 2023</t>
  </si>
  <si>
    <t>地球環境学舎</t>
    <rPh sb="0" eb="6">
      <t>チキュウカンキョウガクシャ</t>
    </rPh>
    <phoneticPr fontId="64"/>
  </si>
  <si>
    <t>環境マネジメント専攻／地球環境学専攻</t>
    <rPh sb="0" eb="2">
      <t>カンキョウ</t>
    </rPh>
    <rPh sb="8" eb="10">
      <t>センコウ</t>
    </rPh>
    <rPh sb="11" eb="16">
      <t>チキュウカンキョウガク</t>
    </rPh>
    <rPh sb="16" eb="18">
      <t>センコウ</t>
    </rPh>
    <phoneticPr fontId="64"/>
  </si>
  <si>
    <t>From mid February to late March, 2023</t>
  </si>
  <si>
    <t>埼玉大学</t>
    <rPh sb="0" eb="2">
      <t>サイタマ</t>
    </rPh>
    <rPh sb="2" eb="4">
      <t>ダイガク</t>
    </rPh>
    <phoneticPr fontId="64"/>
  </si>
  <si>
    <t>博士前期課程：環境社会基盤国際プログラム
博士後期課程：環境科学・社会基盤コース</t>
  </si>
  <si>
    <t>From 1st Feb.  to 15th April, 2023</t>
  </si>
  <si>
    <t>埼玉大学</t>
    <rPh sb="0" eb="4">
      <t>サイタマダイガク</t>
    </rPh>
    <phoneticPr fontId="64"/>
  </si>
  <si>
    <t>エネルギーシステム・情報通信技術革新国際人材育成プログラム</t>
  </si>
  <si>
    <t>Deadline : April 15th,2023</t>
  </si>
  <si>
    <t>Fujino, Takeshi/Senavirathna, Mudalige Don Hiranya Jayasanka/Fukahori, Kiyotaka/Oguchi, Chiaki</t>
  </si>
  <si>
    <t>博士前期課程：地球環境における科学技術の応用と融合 PG</t>
  </si>
  <si>
    <t>藤野　毅</t>
  </si>
  <si>
    <t>芝浦工業大学</t>
  </si>
  <si>
    <t xml:space="preserve">Research student(Master)：From late May to early June,2023
</t>
  </si>
  <si>
    <t>Research student (Doctor)：From June,2023</t>
  </si>
  <si>
    <t>名古屋大学</t>
  </si>
  <si>
    <t>国際開発研究科</t>
  </si>
  <si>
    <t>国際開発協力専攻</t>
  </si>
  <si>
    <t>所定のアドレスに問い合わせてください
Please send an email in the next column</t>
  </si>
  <si>
    <t>工学研究科（環境学研究科）</t>
  </si>
  <si>
    <t>土木工学専攻（都市環境学専攻持続発展学系）</t>
  </si>
  <si>
    <t>From Feb to middle of March, 2023</t>
  </si>
  <si>
    <t>4103A</t>
  </si>
  <si>
    <t>LL.M.&amp; LL.D. (Comparative Law) program in Law and Political Science</t>
  </si>
  <si>
    <t>法学研究科</t>
  </si>
  <si>
    <t>総合法政専攻
国際法政コース</t>
  </si>
  <si>
    <t>By the end of May</t>
  </si>
  <si>
    <t>Prof. Ko Nomura, Assoc. Prof. Yoko Masuzawa</t>
  </si>
  <si>
    <t>大学院環境学研究科</t>
  </si>
  <si>
    <t>社会環境学専攻環境法政論講座</t>
  </si>
  <si>
    <t>野村康教授
増沢陽子准教授</t>
  </si>
  <si>
    <t>Practical Studies in Africa</t>
  </si>
  <si>
    <t>MAKIHARA Daigo</t>
  </si>
  <si>
    <t>大学院生命農学研究科</t>
  </si>
  <si>
    <t>実践アフリカ開発</t>
  </si>
  <si>
    <t>槇原大悟</t>
  </si>
  <si>
    <t>Plant Physiology and Morphology</t>
  </si>
  <si>
    <t>MITSUYA Shiro</t>
  </si>
  <si>
    <t>植物生理形態学</t>
  </si>
  <si>
    <t>三屋史朗</t>
  </si>
  <si>
    <t>Natural Resource Management Laboratory</t>
  </si>
  <si>
    <t>HYAKUMURA Kimihiko</t>
  </si>
  <si>
    <t>九州大学</t>
  </si>
  <si>
    <t>地球社会統合科学府</t>
  </si>
  <si>
    <t>包括的生物環境科学コース</t>
  </si>
  <si>
    <t>自然資源管理コース</t>
  </si>
  <si>
    <t>百村帝彦</t>
  </si>
  <si>
    <t>Deadline: May 31, 2023</t>
  </si>
  <si>
    <t>大学院法学府</t>
  </si>
  <si>
    <t>国際コース</t>
  </si>
  <si>
    <t>not applicable</t>
  </si>
  <si>
    <t>From 25 February to 25 April,2022</t>
  </si>
  <si>
    <t>CSPA</t>
  </si>
  <si>
    <t>Professor Hasumi Jiro, Professor Izumi Kaoru, Dr Oga Toru</t>
  </si>
  <si>
    <t>国際コース(アジアにおける比較政治・行政学プログラム)</t>
  </si>
  <si>
    <t>蓮見二郎、出水薫、大賀哲</t>
  </si>
  <si>
    <t>From 31 January to 31 March, 2022</t>
  </si>
  <si>
    <t>大学院経済学府</t>
  </si>
  <si>
    <t>公共経済学国際プログラム</t>
  </si>
  <si>
    <t>Early March</t>
  </si>
  <si>
    <t>March 22, 2022 to April 22, 2022</t>
  </si>
  <si>
    <t>金融・企業経済学国際プログラム</t>
  </si>
  <si>
    <t>経営・会計学国際プログラム</t>
  </si>
  <si>
    <t>Inoue Lab</t>
  </si>
  <si>
    <t>Tomo INOUE</t>
  </si>
  <si>
    <t>芸術工学府</t>
  </si>
  <si>
    <t>芸術工学専攻/環境設計コース</t>
  </si>
  <si>
    <t>井上研究室</t>
  </si>
  <si>
    <t>Early May, 2023</t>
  </si>
  <si>
    <t>Imasaka Laboratory</t>
  </si>
  <si>
    <t>Tomoko Imasaka</t>
  </si>
  <si>
    <t>今坂研究室</t>
  </si>
  <si>
    <t>大学院工学府</t>
  </si>
  <si>
    <t>By the end of March, 2023</t>
  </si>
  <si>
    <t>水素エネルギーシステム専攻</t>
  </si>
  <si>
    <t>6707C</t>
  </si>
  <si>
    <t>Department of Earth Resources Engineering</t>
  </si>
  <si>
    <t>地球資源システム工学専攻</t>
  </si>
  <si>
    <t>6707D</t>
  </si>
  <si>
    <t>Department of Cooperative Program for Resources Engineering</t>
  </si>
  <si>
    <t>共同資源工学専攻</t>
  </si>
  <si>
    <t>システム情報科学府</t>
  </si>
  <si>
    <t>情報理工学専攻/博士後期課程グローバルコース</t>
  </si>
  <si>
    <t>From beginning to middle of June, 2023</t>
  </si>
  <si>
    <t>From March to middle of July,2023</t>
  </si>
  <si>
    <t>電気電子工学専攻/博士後期課程グローバルコース</t>
  </si>
  <si>
    <t>生物資源環境科学府</t>
  </si>
  <si>
    <t>学府国際コース</t>
  </si>
  <si>
    <t xml:space="preserve">Application periods: 
1. Late March, 2023
2. Early June, 2023 </t>
  </si>
  <si>
    <t>6703A</t>
  </si>
  <si>
    <t>Graduate School of Human Environment Studies</t>
  </si>
  <si>
    <t>International Master's Course in Sustainable Architecture and Urban Systems</t>
  </si>
  <si>
    <t>人間環境学府</t>
  </si>
  <si>
    <t>持続都市建築システム国際コース</t>
  </si>
  <si>
    <t>From 1 to 31 May,2023</t>
  </si>
  <si>
    <t>April, 2023</t>
  </si>
  <si>
    <t>総合理工学府</t>
  </si>
  <si>
    <t>グリーン理工学国際コース</t>
  </si>
  <si>
    <t>From Early of May to Middle of May, 2023</t>
  </si>
  <si>
    <t>Deadline:Middle of May, 2023</t>
  </si>
  <si>
    <t>Plant Genetics and Breeding</t>
  </si>
  <si>
    <t>Dr. Matsushima Kenichi</t>
  </si>
  <si>
    <t>信州大学</t>
    <rPh sb="0" eb="2">
      <t>シンシュウ</t>
    </rPh>
    <rPh sb="2" eb="4">
      <t>ダイガク</t>
    </rPh>
    <phoneticPr fontId="64"/>
  </si>
  <si>
    <t>農学専攻</t>
    <rPh sb="0" eb="2">
      <t>ノウガク</t>
    </rPh>
    <rPh sb="2" eb="4">
      <t>センコウ</t>
    </rPh>
    <phoneticPr fontId="64"/>
  </si>
  <si>
    <t>植物遺伝育種学</t>
    <rPh sb="0" eb="2">
      <t>ショクブツ</t>
    </rPh>
    <rPh sb="2" eb="4">
      <t>イデン</t>
    </rPh>
    <rPh sb="4" eb="6">
      <t>イクシュ</t>
    </rPh>
    <rPh sb="6" eb="7">
      <t>ガク</t>
    </rPh>
    <phoneticPr fontId="64"/>
  </si>
  <si>
    <t>松島憲一</t>
    <rPh sb="0" eb="2">
      <t>マツシマ</t>
    </rPh>
    <rPh sb="2" eb="4">
      <t>ケンイチ</t>
    </rPh>
    <phoneticPr fontId="64"/>
  </si>
  <si>
    <t>June, 2023</t>
  </si>
  <si>
    <t>8401B</t>
  </si>
  <si>
    <t>Dr. Nemoto Kazuhiro</t>
  </si>
  <si>
    <t>根本和洋</t>
    <rPh sb="0" eb="2">
      <t>ネモト</t>
    </rPh>
    <rPh sb="2" eb="3">
      <t>カズ</t>
    </rPh>
    <rPh sb="3" eb="4">
      <t>ヒロ</t>
    </rPh>
    <phoneticPr fontId="64"/>
  </si>
  <si>
    <t>Horticulture</t>
  </si>
  <si>
    <t>Dr. Akutsu Masako</t>
  </si>
  <si>
    <t>園芸学</t>
    <rPh sb="0" eb="3">
      <t>エンゲイガク</t>
    </rPh>
    <phoneticPr fontId="64"/>
  </si>
  <si>
    <t>阿久津雅子</t>
    <rPh sb="0" eb="3">
      <t>アクツ</t>
    </rPh>
    <rPh sb="3" eb="5">
      <t>マサコ</t>
    </rPh>
    <phoneticPr fontId="64"/>
  </si>
  <si>
    <t>Food Chemistry</t>
  </si>
  <si>
    <t>Dr. Katayama Shigeru</t>
  </si>
  <si>
    <t>食品化学</t>
    <rPh sb="0" eb="2">
      <t>ショクヒン</t>
    </rPh>
    <rPh sb="2" eb="4">
      <t>カガク</t>
    </rPh>
    <phoneticPr fontId="64"/>
  </si>
  <si>
    <t>片山茂</t>
    <rPh sb="0" eb="2">
      <t>カタヤマ</t>
    </rPh>
    <rPh sb="2" eb="3">
      <t>シゲル</t>
    </rPh>
    <phoneticPr fontId="64"/>
  </si>
  <si>
    <t>Postharvest Science and Functional Properties of Fruits and Vegetable</t>
  </si>
  <si>
    <t>Dr. Hamauzu Yasunori</t>
  </si>
  <si>
    <t>青果物機能学</t>
    <rPh sb="0" eb="3">
      <t>セイカブツ</t>
    </rPh>
    <rPh sb="3" eb="5">
      <t>キノウ</t>
    </rPh>
    <rPh sb="5" eb="6">
      <t>ガク</t>
    </rPh>
    <phoneticPr fontId="64"/>
  </si>
  <si>
    <t>濵渦康範</t>
    <rPh sb="0" eb="1">
      <t>ハマ</t>
    </rPh>
    <rPh sb="1" eb="2">
      <t>ウズ</t>
    </rPh>
    <rPh sb="2" eb="4">
      <t>ヤスノリ</t>
    </rPh>
    <phoneticPr fontId="64"/>
  </si>
  <si>
    <t>Applied Ethology</t>
  </si>
  <si>
    <t>Dr. Takeda Kenichi</t>
  </si>
  <si>
    <t>動物行動管理学</t>
    <rPh sb="0" eb="2">
      <t>ドウブツ</t>
    </rPh>
    <rPh sb="2" eb="4">
      <t>コウドウ</t>
    </rPh>
    <rPh sb="4" eb="6">
      <t>カンリ</t>
    </rPh>
    <rPh sb="6" eb="7">
      <t>ガク</t>
    </rPh>
    <phoneticPr fontId="64"/>
  </si>
  <si>
    <t>竹田謙一</t>
    <rPh sb="0" eb="2">
      <t>タケダ</t>
    </rPh>
    <rPh sb="2" eb="4">
      <t>ケンイチ</t>
    </rPh>
    <phoneticPr fontId="64"/>
  </si>
  <si>
    <t>Rural Environment and Engineering</t>
  </si>
  <si>
    <t>Dr. Suzuki Jun</t>
  </si>
  <si>
    <t>農業工学</t>
    <rPh sb="0" eb="2">
      <t>ノウギョウ</t>
    </rPh>
    <rPh sb="2" eb="4">
      <t>コウガク</t>
    </rPh>
    <phoneticPr fontId="64"/>
  </si>
  <si>
    <t>鈴木純</t>
    <rPh sb="0" eb="2">
      <t>スズキ</t>
    </rPh>
    <rPh sb="2" eb="3">
      <t>ジュン</t>
    </rPh>
    <phoneticPr fontId="64"/>
  </si>
  <si>
    <t>Forest Environment</t>
  </si>
  <si>
    <t>Dr. Yasue Koh</t>
  </si>
  <si>
    <t>森林環境学</t>
    <rPh sb="0" eb="2">
      <t>シンリン</t>
    </rPh>
    <rPh sb="2" eb="5">
      <t>カンキョウガク</t>
    </rPh>
    <phoneticPr fontId="64"/>
  </si>
  <si>
    <t>安江恒</t>
    <rPh sb="0" eb="2">
      <t>ヤスエ</t>
    </rPh>
    <rPh sb="2" eb="3">
      <t>コウ</t>
    </rPh>
    <phoneticPr fontId="64"/>
  </si>
  <si>
    <t>Watershed Conservation</t>
  </si>
  <si>
    <t>Dr. Fukuyama Taijiro</t>
  </si>
  <si>
    <t>流域保全学</t>
    <rPh sb="0" eb="2">
      <t>リュウイキ</t>
    </rPh>
    <rPh sb="2" eb="4">
      <t>ホゼン</t>
    </rPh>
    <rPh sb="4" eb="5">
      <t>ガク</t>
    </rPh>
    <phoneticPr fontId="64"/>
  </si>
  <si>
    <t>福山泰治郎</t>
  </si>
  <si>
    <t>Animal Physiology</t>
  </si>
  <si>
    <t>Dr. Yonekura Shinichi</t>
  </si>
  <si>
    <t>総合医理工学研究科</t>
    <rPh sb="0" eb="2">
      <t>ソウゴウ</t>
    </rPh>
    <rPh sb="2" eb="3">
      <t>イ</t>
    </rPh>
    <rPh sb="3" eb="4">
      <t>リ</t>
    </rPh>
    <rPh sb="4" eb="5">
      <t>コウ</t>
    </rPh>
    <rPh sb="5" eb="6">
      <t>ガク</t>
    </rPh>
    <rPh sb="6" eb="9">
      <t>ケンキュウカ</t>
    </rPh>
    <phoneticPr fontId="64"/>
  </si>
  <si>
    <t>生命医工学専攻/生命工学分野</t>
    <rPh sb="0" eb="2">
      <t>セイメイ</t>
    </rPh>
    <rPh sb="2" eb="5">
      <t>イコウガク</t>
    </rPh>
    <rPh sb="5" eb="7">
      <t>センコウ</t>
    </rPh>
    <rPh sb="8" eb="10">
      <t>セイメイ</t>
    </rPh>
    <rPh sb="10" eb="12">
      <t>コウガク</t>
    </rPh>
    <rPh sb="12" eb="14">
      <t>ブンヤ</t>
    </rPh>
    <phoneticPr fontId="64"/>
  </si>
  <si>
    <t>動物生理学</t>
    <rPh sb="0" eb="2">
      <t>ドウブツ</t>
    </rPh>
    <rPh sb="2" eb="5">
      <t>セイリガク</t>
    </rPh>
    <phoneticPr fontId="64"/>
  </si>
  <si>
    <t>米倉真一</t>
    <rPh sb="0" eb="2">
      <t>ヨネクラ</t>
    </rPh>
    <rPh sb="2" eb="4">
      <t>シンイチ</t>
    </rPh>
    <phoneticPr fontId="64"/>
  </si>
  <si>
    <t>December, 2022</t>
  </si>
  <si>
    <t>総合理工学専攻/生物・生命科学分野</t>
    <rPh sb="0" eb="2">
      <t>ソウゴウ</t>
    </rPh>
    <rPh sb="2" eb="5">
      <t>リコウガク</t>
    </rPh>
    <rPh sb="5" eb="7">
      <t>センコウ</t>
    </rPh>
    <rPh sb="8" eb="10">
      <t>セイブツ</t>
    </rPh>
    <rPh sb="11" eb="13">
      <t>セイメイ</t>
    </rPh>
    <rPh sb="13" eb="15">
      <t>カガク</t>
    </rPh>
    <rPh sb="15" eb="17">
      <t>ブンヤ</t>
    </rPh>
    <phoneticPr fontId="64"/>
  </si>
  <si>
    <t>総合理工学専攻/山岳環境科学分野</t>
    <rPh sb="0" eb="2">
      <t>ソウゴウ</t>
    </rPh>
    <rPh sb="2" eb="5">
      <t>リコウガク</t>
    </rPh>
    <rPh sb="5" eb="7">
      <t>センコウ</t>
    </rPh>
    <rPh sb="8" eb="10">
      <t>サンガク</t>
    </rPh>
    <rPh sb="10" eb="12">
      <t>カンキョウ</t>
    </rPh>
    <rPh sb="12" eb="14">
      <t>カガク</t>
    </rPh>
    <rPh sb="14" eb="16">
      <t>ブンヤ</t>
    </rPh>
    <phoneticPr fontId="64"/>
  </si>
  <si>
    <t>Only in Ueda campus</t>
  </si>
  <si>
    <t>総合医理工学研究科</t>
    <rPh sb="0" eb="2">
      <t>ソウゴウ</t>
    </rPh>
    <rPh sb="2" eb="6">
      <t>イリコウガク</t>
    </rPh>
    <rPh sb="6" eb="9">
      <t>ケンキュウカ</t>
    </rPh>
    <phoneticPr fontId="64"/>
  </si>
  <si>
    <t>上田キャンパスに所在のある研究室のみ</t>
    <rPh sb="0" eb="2">
      <t>ウエダ</t>
    </rPh>
    <rPh sb="8" eb="10">
      <t>ショザイ</t>
    </rPh>
    <rPh sb="13" eb="16">
      <t>ケンキュウシツ</t>
    </rPh>
    <phoneticPr fontId="64"/>
  </si>
  <si>
    <t xml:space="preserve">From 1 April to 28 April,2023  </t>
  </si>
  <si>
    <t>生命医工学専攻3年制コース</t>
    <rPh sb="0" eb="7">
      <t>セイメイイコウガクセンコウ</t>
    </rPh>
    <rPh sb="8" eb="10">
      <t>ネンセイ</t>
    </rPh>
    <phoneticPr fontId="64"/>
  </si>
  <si>
    <t>Department of Immunology</t>
  </si>
  <si>
    <t>Katsuaki Hoshino</t>
  </si>
  <si>
    <t>香川大学</t>
  </si>
  <si>
    <t>医学系研究科</t>
  </si>
  <si>
    <t>博士課程■医学専攻</t>
  </si>
  <si>
    <t>免疫学講座</t>
  </si>
  <si>
    <t>星野克明</t>
  </si>
  <si>
    <t>Before 30 April, 2023</t>
  </si>
  <si>
    <t>Department of Pharmacology</t>
  </si>
  <si>
    <t>Akira Nishiyama</t>
  </si>
  <si>
    <t>薬理学</t>
  </si>
  <si>
    <t>西山　成</t>
  </si>
  <si>
    <t>Department of Molecular Neurobiology</t>
  </si>
  <si>
    <t>Tohru Yamamoto</t>
  </si>
  <si>
    <t>分子神経生物学</t>
  </si>
  <si>
    <t>山本　融</t>
  </si>
  <si>
    <t>Department of Radiology</t>
  </si>
  <si>
    <t>Yoshihiro Nishiyama</t>
  </si>
  <si>
    <t>放射線医学講座</t>
  </si>
  <si>
    <t>西山佳宏</t>
  </si>
  <si>
    <t>Department of CardioRenal and CerebroVascular Medicine</t>
  </si>
  <si>
    <t>Tetsuo Minamino</t>
  </si>
  <si>
    <t>循環器・腎臓・脳卒中内科学</t>
  </si>
  <si>
    <t>南野　哲男</t>
  </si>
  <si>
    <t xml:space="preserve">Oncology Pathology, Department of Pathology and Host-Defense, </t>
  </si>
  <si>
    <t>Yoko Matsuda</t>
  </si>
  <si>
    <t>病理病態・生体防御医学講座　腫瘍病理学</t>
  </si>
  <si>
    <t>松田　陽子</t>
  </si>
  <si>
    <t>Department of Pediatrics</t>
  </si>
  <si>
    <t>Takashi KUSAKA</t>
  </si>
  <si>
    <t>小児科学講座</t>
  </si>
  <si>
    <t>日下　隆</t>
  </si>
  <si>
    <t>Endocrinology and Metabolsim</t>
  </si>
  <si>
    <t>Koji Murao</t>
  </si>
  <si>
    <t>内分泌代謝学</t>
  </si>
  <si>
    <t>村尾孝児</t>
  </si>
  <si>
    <t>Anatomy and Neurobiology</t>
  </si>
  <si>
    <t>Takanori Miki</t>
  </si>
  <si>
    <t>神経機能形態学</t>
  </si>
  <si>
    <t>三木崇範</t>
  </si>
  <si>
    <t>Depatment of Public Health</t>
  </si>
  <si>
    <t>Tomohiro Hirao
Nlandu Roger Ngatu</t>
  </si>
  <si>
    <t>公衆衛生学</t>
  </si>
  <si>
    <r>
      <t>平尾智広
ランド</t>
    </r>
    <r>
      <rPr>
        <vertAlign val="subscript"/>
        <sz val="11"/>
        <color theme="1"/>
        <rFont val="BIZ UDゴシック"/>
        <family val="3"/>
        <charset val="128"/>
      </rPr>
      <t>ウ</t>
    </r>
    <r>
      <rPr>
        <sz val="11"/>
        <color theme="1"/>
        <rFont val="BIZ UDゴシック"/>
        <family val="3"/>
        <charset val="128"/>
      </rPr>
      <t>　ガツ</t>
    </r>
    <rPh sb="0" eb="4">
      <t>ヒラオトモヒロ</t>
    </rPh>
    <phoneticPr fontId="64"/>
  </si>
  <si>
    <t>Molecular Physiology &amp; Biophysics</t>
  </si>
  <si>
    <t>Yuichiro Fujiwara</t>
  </si>
  <si>
    <t>分子生理学</t>
  </si>
  <si>
    <t>藤原　祐一郎</t>
  </si>
  <si>
    <t>Home Care Nursing</t>
  </si>
  <si>
    <t>Keiko Matsumoto</t>
  </si>
  <si>
    <t>博士前期課程■看護学専攻</t>
  </si>
  <si>
    <t>在宅看護学</t>
  </si>
  <si>
    <t>松本啓子</t>
  </si>
  <si>
    <t>Mental Health and Psychiatric Nursing</t>
  </si>
  <si>
    <t>Kumi Watanabe</t>
  </si>
  <si>
    <t>精神看護学</t>
  </si>
  <si>
    <t>渡邉久美</t>
  </si>
  <si>
    <t>Gerontological Nursing</t>
  </si>
  <si>
    <t>Miwa Yamamoto</t>
  </si>
  <si>
    <t>老年看護学</t>
  </si>
  <si>
    <t>山本美輪</t>
  </si>
  <si>
    <t>Pediatric Nursing</t>
  </si>
  <si>
    <t>Kimie Tanimoto</t>
  </si>
  <si>
    <t>小児看護学</t>
  </si>
  <si>
    <t>谷本公重</t>
  </si>
  <si>
    <t>安全システム建設工学専攻</t>
  </si>
  <si>
    <t>信頼性情報システム工学専攻</t>
  </si>
  <si>
    <t>知能機械システム工学専攻</t>
  </si>
  <si>
    <t>材料創造工学専攻</t>
  </si>
  <si>
    <t>Division of Applied Biological and Rare Sugar 
Sciences/Special
Course for 
Internatinal
Students from
Asia,Africa and
the Pacific Rim</t>
  </si>
  <si>
    <t>応用生物・希少糖科学専攻/アジア・アフリカ・環太平洋特別コース</t>
  </si>
  <si>
    <t xml:space="preserve">未定
To be determined
</t>
  </si>
  <si>
    <t>From Published (The middle of February) to Around Late April</t>
  </si>
  <si>
    <t>Dr. Atsushi Taira</t>
  </si>
  <si>
    <t>創発科学研究科</t>
  </si>
  <si>
    <t>創発科学専攻
(教育・人文系領域）</t>
  </si>
  <si>
    <t>平　篤志</t>
  </si>
  <si>
    <t>秋入学は実施していない</t>
  </si>
  <si>
    <t>From March to　July,2023</t>
  </si>
  <si>
    <t>Dr. Yumiko Takagi</t>
  </si>
  <si>
    <t>高木由美子</t>
  </si>
  <si>
    <t>Futatsuyama, Tatsuro</t>
  </si>
  <si>
    <t>創発科学専攻
（経済学系領域）</t>
  </si>
  <si>
    <t>二ツ山　達朗</t>
  </si>
  <si>
    <t>秋田大学</t>
  </si>
  <si>
    <t>国際資源学研究科</t>
  </si>
  <si>
    <t>未定
To be determined</t>
    <rPh sb="0" eb="2">
      <t>ミテイ</t>
    </rPh>
    <phoneticPr fontId="23"/>
  </si>
  <si>
    <t>From 13 June to 17 June, 2022</t>
  </si>
  <si>
    <t>Earth and Environmental System Science</t>
  </si>
  <si>
    <t>Mayuko Fukuyama</t>
  </si>
  <si>
    <t>秋田大学</t>
    <rPh sb="0" eb="2">
      <t>アキタ</t>
    </rPh>
    <rPh sb="2" eb="4">
      <t>ダイガク</t>
    </rPh>
    <phoneticPr fontId="23"/>
  </si>
  <si>
    <t>共同サステナブル工学専攻</t>
    <rPh sb="0" eb="2">
      <t>キョウドウセンコウ</t>
    </rPh>
    <phoneticPr fontId="23"/>
  </si>
  <si>
    <t>地球環境システム学</t>
    <rPh sb="0" eb="4">
      <t>チキュウ</t>
    </rPh>
    <phoneticPr fontId="23"/>
  </si>
  <si>
    <t>福山繭子</t>
    <rPh sb="0" eb="4">
      <t>フクヤマ</t>
    </rPh>
    <phoneticPr fontId="23"/>
  </si>
  <si>
    <t>May,2023</t>
  </si>
  <si>
    <t>Discrete Mathematics</t>
  </si>
  <si>
    <t>Akihiro Yamamura</t>
  </si>
  <si>
    <t>数理科学コース</t>
    <rPh sb="0" eb="4">
      <t xml:space="preserve">スウリカガクコース </t>
    </rPh>
    <phoneticPr fontId="23"/>
  </si>
  <si>
    <t>離散系数学</t>
    <rPh sb="0" eb="5">
      <t xml:space="preserve">リサンケイスウガク </t>
    </rPh>
    <phoneticPr fontId="23"/>
  </si>
  <si>
    <t>山村明弘</t>
    <rPh sb="0" eb="4">
      <t xml:space="preserve">ヤマムラアキヒロ </t>
    </rPh>
    <phoneticPr fontId="23"/>
  </si>
  <si>
    <t>7201A</t>
  </si>
  <si>
    <t>Interdisciplinary Graduate School of Medicine and Veterinary Medicine</t>
  </si>
  <si>
    <t>Medical and Veterinary Sciences (Master's Courses), Medicine and Veterinary Medicine(Doctoral Courses)</t>
  </si>
  <si>
    <t>宮崎大学</t>
    <rPh sb="0" eb="4">
      <t>ミヤザキダイガク</t>
    </rPh>
    <phoneticPr fontId="23"/>
  </si>
  <si>
    <t>医学獣医学総合研究科</t>
    <rPh sb="0" eb="5">
      <t>イガクジュウイガク</t>
    </rPh>
    <rPh sb="5" eb="7">
      <t>ソウゴウ</t>
    </rPh>
    <rPh sb="7" eb="10">
      <t>ケンキュウカ</t>
    </rPh>
    <phoneticPr fontId="23"/>
  </si>
  <si>
    <t>医科学獣医科学専攻（修士課程）、医学獣医学専攻（博士課程）</t>
  </si>
  <si>
    <t>anytime</t>
  </si>
  <si>
    <t>By the end of May,2023</t>
  </si>
  <si>
    <t>Environmental Informatics</t>
  </si>
  <si>
    <t>Masahiro Tasumi</t>
  </si>
  <si>
    <t>宮崎大学</t>
    <rPh sb="0" eb="2">
      <t>ミヤザキ</t>
    </rPh>
    <rPh sb="2" eb="4">
      <t>ダイガク</t>
    </rPh>
    <phoneticPr fontId="23"/>
  </si>
  <si>
    <t>農学研究科</t>
    <rPh sb="0" eb="2">
      <t>ノウガク</t>
    </rPh>
    <rPh sb="2" eb="5">
      <t>ケンキュウカ</t>
    </rPh>
    <phoneticPr fontId="23"/>
  </si>
  <si>
    <t>農学国際コース</t>
    <rPh sb="0" eb="2">
      <t>ノウガク</t>
    </rPh>
    <rPh sb="2" eb="4">
      <t>コクサイ</t>
    </rPh>
    <phoneticPr fontId="23"/>
  </si>
  <si>
    <t>環境情報学</t>
    <rPh sb="0" eb="2">
      <t>カンキョウ</t>
    </rPh>
    <rPh sb="2" eb="4">
      <t>ジョウホウ</t>
    </rPh>
    <rPh sb="4" eb="5">
      <t>ガク</t>
    </rPh>
    <phoneticPr fontId="23"/>
  </si>
  <si>
    <t>多炭雅博</t>
    <rPh sb="0" eb="2">
      <t>タスミ</t>
    </rPh>
    <rPh sb="2" eb="4">
      <t>マサヒロ</t>
    </rPh>
    <phoneticPr fontId="23"/>
  </si>
  <si>
    <t>未定
TBD</t>
    <rPh sb="0" eb="2">
      <t>ミテイ</t>
    </rPh>
    <phoneticPr fontId="23"/>
  </si>
  <si>
    <t>Laboratory of Forest Engineering</t>
  </si>
  <si>
    <t>SAKURAI Rin</t>
  </si>
  <si>
    <t>森林利用学研究室</t>
    <rPh sb="0" eb="2">
      <t>シンリン</t>
    </rPh>
    <rPh sb="2" eb="5">
      <t>リヨウガク</t>
    </rPh>
    <rPh sb="5" eb="8">
      <t>ケンキュウシツ</t>
    </rPh>
    <phoneticPr fontId="23"/>
  </si>
  <si>
    <t>櫻井 倫</t>
    <rPh sb="0" eb="2">
      <t>サクライ</t>
    </rPh>
    <rPh sb="3" eb="4">
      <t>リン</t>
    </rPh>
    <phoneticPr fontId="23"/>
  </si>
  <si>
    <t>Prof. Mitsuteru IRIE</t>
  </si>
  <si>
    <t>農学工学総合研究科</t>
    <rPh sb="0" eb="2">
      <t>ノウガク</t>
    </rPh>
    <rPh sb="2" eb="4">
      <t>コウガク</t>
    </rPh>
    <rPh sb="4" eb="6">
      <t>ソウゴウ</t>
    </rPh>
    <rPh sb="6" eb="9">
      <t>ケンキュウカ</t>
    </rPh>
    <phoneticPr fontId="23"/>
  </si>
  <si>
    <t>資源環境科学専攻環境共生科学コース</t>
    <rPh sb="0" eb="6">
      <t>シゲンカンキョウカガク</t>
    </rPh>
    <rPh sb="6" eb="8">
      <t>センコウ</t>
    </rPh>
    <rPh sb="8" eb="14">
      <t>カンキョウキョウセイカガク</t>
    </rPh>
    <phoneticPr fontId="23"/>
  </si>
  <si>
    <t>入江　光輝</t>
  </si>
  <si>
    <t>From 15 May to 26 May,2023</t>
  </si>
  <si>
    <t>0702A</t>
  </si>
  <si>
    <t>Graduate school of Business Sciences, Humanities and Social Sciences
Degree Programs in　Humanities and Social Sciences</t>
  </si>
  <si>
    <t>Master's Programs in International Public Policy / African Youth Initiative in Public Policy</t>
  </si>
  <si>
    <t>筑波大学</t>
  </si>
  <si>
    <t>人文社会ビジネス科学学術院
人文社会科学研究群</t>
  </si>
  <si>
    <t>国際公共政策学位プログラム(博士前期）/アフリカの若者のための公共政策イニシアティブ</t>
    <rPh sb="25" eb="27">
      <t>ワカモノ</t>
    </rPh>
    <rPh sb="31" eb="35">
      <t>コウキョウセイサク</t>
    </rPh>
    <phoneticPr fontId="23"/>
  </si>
  <si>
    <t>from February 1st 2023 to the end of February 2023</t>
  </si>
  <si>
    <t>Graduate school of Business Sciences, Humanities and Social Sciences 
Degree Programs in
Humanities and Social Sciences</t>
  </si>
  <si>
    <t>国際公共政策学位プログラム(博士前期/後期）</t>
  </si>
  <si>
    <t>From March 22 to April 7 15:00 JST, 2023</t>
  </si>
  <si>
    <t>経済・公共政策プログラム(PEPP)／
国際公共政策学位プログラム</t>
  </si>
  <si>
    <t>From December 2022 to the end of January,2023</t>
  </si>
  <si>
    <t>人文社会科学研究群</t>
  </si>
  <si>
    <t>経済・公共政策プログラム／
国際公共政策学位プログラム</t>
  </si>
  <si>
    <t>筑波大学</t>
    <rPh sb="0" eb="4">
      <t>ツクバダイガク</t>
    </rPh>
    <phoneticPr fontId="23"/>
  </si>
  <si>
    <t>理工情報生命学術院
システム情報工学研究群</t>
  </si>
  <si>
    <t>リスク・レジリエンス学位プログラム</t>
  </si>
  <si>
    <t>理工情報生命学術院
システム情報工学研究群</t>
    <rPh sb="0" eb="2">
      <t>リコウ</t>
    </rPh>
    <rPh sb="2" eb="4">
      <t>ジョウホウ</t>
    </rPh>
    <rPh sb="4" eb="6">
      <t>セイメイ</t>
    </rPh>
    <rPh sb="6" eb="8">
      <t>ガクジュツ</t>
    </rPh>
    <rPh sb="8" eb="9">
      <t>イン</t>
    </rPh>
    <phoneticPr fontId="23"/>
  </si>
  <si>
    <t>構造エネルギー工学学位プログラム</t>
    <rPh sb="0" eb="2">
      <t>コウゾウ</t>
    </rPh>
    <rPh sb="7" eb="9">
      <t>コウガク</t>
    </rPh>
    <rPh sb="9" eb="11">
      <t>ガクイ</t>
    </rPh>
    <phoneticPr fontId="23"/>
  </si>
  <si>
    <t>Kazuo N. Watanabe(ccordinator)</t>
  </si>
  <si>
    <t>理工情報学術院
生命地球科学研究群</t>
    <rPh sb="13" eb="15">
      <t>カガク</t>
    </rPh>
    <phoneticPr fontId="23"/>
  </si>
  <si>
    <t>国際生命産業科学学位プログラム</t>
  </si>
  <si>
    <t>渡邉和男（担当）</t>
  </si>
  <si>
    <t>1 December, to 16 December, 2022</t>
  </si>
  <si>
    <t>Sustainability Science, Technology, and Policy (SUSTEP) Program</t>
  </si>
  <si>
    <t>理工情報生命学術院
生命地球科学研究群</t>
  </si>
  <si>
    <t>環境科学学位プログラム（博士前期課程）
環境学学位プログラム（博士後期課程）
持続科学・技術・政策プログラム(SUSTEP)</t>
    <rPh sb="0" eb="2">
      <t>カンキョウ</t>
    </rPh>
    <rPh sb="2" eb="4">
      <t>カガク</t>
    </rPh>
    <rPh sb="4" eb="6">
      <t>ガクイ</t>
    </rPh>
    <rPh sb="12" eb="14">
      <t>ハカセ</t>
    </rPh>
    <rPh sb="14" eb="16">
      <t>ゼンキ</t>
    </rPh>
    <rPh sb="16" eb="18">
      <t>カテイ</t>
    </rPh>
    <rPh sb="20" eb="22">
      <t>カンキョウ</t>
    </rPh>
    <rPh sb="22" eb="23">
      <t>ガク</t>
    </rPh>
    <rPh sb="23" eb="25">
      <t>ガクイ</t>
    </rPh>
    <rPh sb="31" eb="33">
      <t>ハカセ</t>
    </rPh>
    <rPh sb="33" eb="35">
      <t>コウキ</t>
    </rPh>
    <rPh sb="35" eb="37">
      <t>カテイ</t>
    </rPh>
    <phoneticPr fontId="23"/>
  </si>
  <si>
    <t>From 1 April to 21 April, 2023</t>
  </si>
  <si>
    <t>From 1 April to 23 April, 2022</t>
  </si>
  <si>
    <t>生物資源科学学位プログラム</t>
  </si>
  <si>
    <t>0706C</t>
  </si>
  <si>
    <t>Master's Program in Agro-Bioresources Science and Technology</t>
  </si>
  <si>
    <t>Tropical Forestry</t>
  </si>
  <si>
    <t>TANI Naoki</t>
  </si>
  <si>
    <t>熱帯林業科学</t>
  </si>
  <si>
    <t>谷　尚樹</t>
  </si>
  <si>
    <t>研究生の受入のみ
Research Student</t>
  </si>
  <si>
    <t xml:space="preserve"> </t>
  </si>
  <si>
    <t>Division of Ecoregion Development Engineering,
Division of Food and Biomass Sciences,
Division of Rural Development Economic</t>
  </si>
  <si>
    <t xml:space="preserve">農学学位プログラム
</t>
  </si>
  <si>
    <t>エコリージョン基盤開発学領域、
食料・バイオマス科学領域、
地域システム経済学領域</t>
  </si>
  <si>
    <t>Subprogram in International Education</t>
  </si>
  <si>
    <t>人間総合科学学術院
人間総合科学研究群</t>
  </si>
  <si>
    <t>教育学学位プログラム（博士前期課程）</t>
  </si>
  <si>
    <t>国際教育サブプログラム</t>
  </si>
  <si>
    <t>スポーツ・オリンピック学学位プログラム</t>
  </si>
  <si>
    <t>From 1 December to 16 December, 2022</t>
  </si>
  <si>
    <t>人間総合科学学術院
人間総合科学研究群</t>
  </si>
  <si>
    <t>情報学学位プログラム</t>
  </si>
  <si>
    <t xml:space="preserve">Graduate School of Science and Technology
Degree Programs in Systems and Information Engineering
</t>
  </si>
  <si>
    <t xml:space="preserve">Master’s/Doctoral Program in
Life Science
Innovation
(Bioinformatics)
</t>
  </si>
  <si>
    <t>ライフイノベーション（生物情報）学位プログラム</t>
  </si>
  <si>
    <t>特別試験
4月～5月頃</t>
  </si>
  <si>
    <t xml:space="preserve">Graduate School of Science and Technology
Degree Programs in Life and Earth Sciences
</t>
  </si>
  <si>
    <t>ライフイノベーション（食料革新）学位プログラム</t>
  </si>
  <si>
    <t>ライフイノベーション（環境制御）学位プログラム</t>
  </si>
  <si>
    <t>ライフイノベーション（生体分子材料）学位プログラム</t>
  </si>
  <si>
    <t xml:space="preserve">Graduate School of Cmprehensive Human Sciences
Degree Programs in Comprehensive Human Sciences
</t>
  </si>
  <si>
    <t>ライフイノベーション（病態機構）学位プログラム</t>
  </si>
  <si>
    <t xml:space="preserve">Graduate School of Cmprehensive Human Sciences
Degree Programs in Comprehensive Human Sciences
</t>
  </si>
  <si>
    <t>ライフイノベーション（創薬開発）学位プログラム</t>
  </si>
  <si>
    <t>横浜市立大学</t>
    <rPh sb="0" eb="6">
      <t>ヨコハマシリツダイガク</t>
    </rPh>
    <phoneticPr fontId="23"/>
  </si>
  <si>
    <t>生命医科学研究科</t>
  </si>
  <si>
    <t>生命医科学専攻</t>
  </si>
  <si>
    <t>生命ナノシステム科学研究科</t>
  </si>
  <si>
    <t>物質システム科学専攻</t>
  </si>
  <si>
    <t>生命環境システム科学専攻</t>
  </si>
  <si>
    <t>国際マネジメント研究科</t>
  </si>
  <si>
    <t>国際マネジメント専攻</t>
  </si>
  <si>
    <t>データサイエンス研究科</t>
  </si>
  <si>
    <t>データサイエンス専攻</t>
  </si>
  <si>
    <t>都市社会文化研究科</t>
  </si>
  <si>
    <t>都市社会文化専攻</t>
  </si>
  <si>
    <t>大阪公立大学</t>
    <rPh sb="0" eb="2">
      <t>オオサカ</t>
    </rPh>
    <rPh sb="2" eb="4">
      <t>コウリツ</t>
    </rPh>
    <rPh sb="4" eb="6">
      <t>ダイガク</t>
    </rPh>
    <phoneticPr fontId="23"/>
  </si>
  <si>
    <t>理学研究科</t>
    <rPh sb="0" eb="2">
      <t>リガク</t>
    </rPh>
    <rPh sb="2" eb="5">
      <t>ケンキュウカ</t>
    </rPh>
    <phoneticPr fontId="23"/>
  </si>
  <si>
    <t>数学専攻</t>
    <rPh sb="0" eb="2">
      <t>スウガク</t>
    </rPh>
    <rPh sb="2" eb="4">
      <t>センコウ</t>
    </rPh>
    <phoneticPr fontId="23"/>
  </si>
  <si>
    <t>From 11 April to 22 April,2022</t>
  </si>
  <si>
    <t>物理学専攻</t>
    <rPh sb="0" eb="2">
      <t>ブツリ</t>
    </rPh>
    <rPh sb="2" eb="3">
      <t>ガク</t>
    </rPh>
    <rPh sb="3" eb="5">
      <t>センコウ</t>
    </rPh>
    <phoneticPr fontId="23"/>
  </si>
  <si>
    <t>化学専攻</t>
    <rPh sb="0" eb="2">
      <t>カガク</t>
    </rPh>
    <rPh sb="2" eb="4">
      <t>センコウ</t>
    </rPh>
    <phoneticPr fontId="23"/>
  </si>
  <si>
    <t>生物学専攻</t>
  </si>
  <si>
    <t>地球学専攻</t>
  </si>
  <si>
    <t>生物化学専攻</t>
  </si>
  <si>
    <t xml:space="preserve">Aerospace and Marine-System Engineering
</t>
  </si>
  <si>
    <t>航空宇宙海洋系専攻</t>
  </si>
  <si>
    <t>AY2022 Fall Semester:
Application Registration by online: From 3 June to 13 June, 2022
Submission of documents by post: From 6 June to 13 June, 2022</t>
  </si>
  <si>
    <t xml:space="preserve">Mechanical Engineering
</t>
  </si>
  <si>
    <t>機械系専攻</t>
  </si>
  <si>
    <t xml:space="preserve">Electrical and Erectronic Engineering
</t>
  </si>
  <si>
    <t>電気電子系専攻</t>
  </si>
  <si>
    <t>電気物理系専攻</t>
  </si>
  <si>
    <t xml:space="preserve">Science and Engineering for Material,Chemistry and Biology
</t>
  </si>
  <si>
    <t>物質化学生命系専攻</t>
  </si>
  <si>
    <t>都市系専攻</t>
  </si>
  <si>
    <t>量子放射線系専攻</t>
  </si>
  <si>
    <t>Laboratory of Developmental Morphogenesis</t>
  </si>
  <si>
    <t>Guojun Sheng</t>
  </si>
  <si>
    <t>熊本大学</t>
    <rPh sb="0" eb="2">
      <t>クマモト</t>
    </rPh>
    <rPh sb="2" eb="4">
      <t>ダイガク</t>
    </rPh>
    <phoneticPr fontId="2"/>
  </si>
  <si>
    <t>大学院医学教育部</t>
    <rPh sb="0" eb="3">
      <t>ダイガクイン</t>
    </rPh>
    <rPh sb="3" eb="8">
      <t>イガクキョウイクブ</t>
    </rPh>
    <phoneticPr fontId="2"/>
  </si>
  <si>
    <t>修士課程医科学専攻</t>
    <rPh sb="0" eb="2">
      <t>シュウシ</t>
    </rPh>
    <rPh sb="2" eb="4">
      <t>カテイ</t>
    </rPh>
    <rPh sb="4" eb="7">
      <t>イカガク</t>
    </rPh>
    <rPh sb="7" eb="9">
      <t>センコウ</t>
    </rPh>
    <phoneticPr fontId="2"/>
  </si>
  <si>
    <t>形態発生研究室</t>
    <rPh sb="4" eb="7">
      <t>ケンキュウシツ</t>
    </rPh>
    <phoneticPr fontId="2"/>
  </si>
  <si>
    <t>シェン　ゴジュン</t>
  </si>
  <si>
    <t>From 16 February to 20 February,2023</t>
  </si>
  <si>
    <t>該当なし</t>
  </si>
  <si>
    <t>Laboratory of Stem Cell Stress</t>
  </si>
  <si>
    <t>Hitoshi Takizawa</t>
  </si>
  <si>
    <t>幹細胞ストレス研究室</t>
    <rPh sb="7" eb="10">
      <t>ケンキュウシツ</t>
    </rPh>
    <phoneticPr fontId="2"/>
  </si>
  <si>
    <t>滝澤　仁</t>
  </si>
  <si>
    <t>自然科学教育部</t>
    <rPh sb="0" eb="2">
      <t>シゼン</t>
    </rPh>
    <rPh sb="2" eb="4">
      <t>カガク</t>
    </rPh>
    <rPh sb="4" eb="7">
      <t>キョウイクブ</t>
    </rPh>
    <phoneticPr fontId="2"/>
  </si>
  <si>
    <t>理学専攻
化学コース</t>
    <rPh sb="5" eb="7">
      <t>カガク</t>
    </rPh>
    <phoneticPr fontId="24"/>
  </si>
  <si>
    <t>April 5 to May 20, 2022</t>
  </si>
  <si>
    <t>7001B</t>
  </si>
  <si>
    <t>Department of Science/
Earth and Environmental Sciences</t>
  </si>
  <si>
    <t>理学専攻
地球環境科学コース</t>
    <rPh sb="5" eb="7">
      <t>チキュウ</t>
    </rPh>
    <rPh sb="7" eb="9">
      <t>カンキョウ</t>
    </rPh>
    <rPh sb="9" eb="11">
      <t>カガク</t>
    </rPh>
    <phoneticPr fontId="24"/>
  </si>
  <si>
    <t>土木建築学専攻
土木工学教育プログラム</t>
  </si>
  <si>
    <t>土木建築学専攻
地域デザイン教育プログラム</t>
  </si>
  <si>
    <t>土木建築学専攻
建築学教育プログラム</t>
  </si>
  <si>
    <t>機械数理工学専攻
機械工学教育プログラム</t>
  </si>
  <si>
    <t>機械数理工学専攻
機械システム教育プログラム</t>
  </si>
  <si>
    <t>情報電気工学専攻
電気工学教育プログラム</t>
  </si>
  <si>
    <t>情報電気工学専攻
電子工学教育プログラム</t>
  </si>
  <si>
    <t>情報電気工学専攻
情報工学教育プログラム</t>
  </si>
  <si>
    <t>材料・応用化学専攻
応用生命化学教育プログラム</t>
  </si>
  <si>
    <t>材料・応用化学専攻
応用物理化学教育プログラム</t>
  </si>
  <si>
    <t>材料・応用化学専攻
物質材料工学教育プログラム</t>
  </si>
  <si>
    <t>7001O</t>
  </si>
  <si>
    <t>理学専攻
地球環境科学コース</t>
    <rPh sb="11" eb="13">
      <t>チキュウカンキョウカガク</t>
    </rPh>
    <phoneticPr fontId="2"/>
  </si>
  <si>
    <t xml:space="preserve">工学専攻
広域環境保全工学教育プログラム  </t>
  </si>
  <si>
    <t>工学専攻
社会環境マネジメント教育プログラム</t>
  </si>
  <si>
    <t>工学専攻
人間環境計画教育プログラム</t>
  </si>
  <si>
    <t>工学専攻
循環建築工学教育プログラム</t>
  </si>
  <si>
    <t>工学専攻
先端機械システム教育プログラム</t>
  </si>
  <si>
    <t>工学専攻
機械知能システム教育プログラム</t>
  </si>
  <si>
    <t>工学専攻
先端情報通信工学教育プログラム</t>
  </si>
  <si>
    <t>工学専攻
機能創成エネルギー教育プログラム</t>
  </si>
  <si>
    <t>工学専攻
人間環境情報教育プログラム</t>
  </si>
  <si>
    <t>工学専攻
物質生命化学教育プログラム</t>
  </si>
  <si>
    <t>工学専攻
物質材料工学教育プログラム</t>
  </si>
  <si>
    <t>Total No.</t>
  </si>
  <si>
    <t>Country Name</t>
  </si>
  <si>
    <t>Name of Program</t>
  </si>
  <si>
    <t>Country Code</t>
  </si>
  <si>
    <t>Program Code</t>
  </si>
  <si>
    <t>Reg. No.</t>
  </si>
  <si>
    <t>Name by Katakana</t>
    <phoneticPr fontId="1"/>
  </si>
  <si>
    <t>Gender</t>
  </si>
  <si>
    <t>Date of Birth</t>
  </si>
  <si>
    <t>Age</t>
  </si>
  <si>
    <t>Contact</t>
  </si>
  <si>
    <t>Organization</t>
  </si>
  <si>
    <t>Order of priority by JICA Overseas Offices</t>
  </si>
  <si>
    <t>Remarks or comments for university matching. This comment will be visible to the University.</t>
  </si>
  <si>
    <t>Proficiency in English</t>
  </si>
  <si>
    <t>Research Topic</t>
  </si>
  <si>
    <t>Desired University (1st Prioirity)</t>
  </si>
  <si>
    <t>Pre-application Matching to 1st desired university</t>
  </si>
  <si>
    <t>JICA screening (Jan 2023)</t>
  </si>
  <si>
    <t>Selection by 1st desired University</t>
  </si>
  <si>
    <t>Final Screening by JICA</t>
  </si>
  <si>
    <t>国内部コメント</t>
  </si>
  <si>
    <t>Desired University (2nd Prioirity)</t>
  </si>
  <si>
    <t>Pre-application Matching to 2nd desired university</t>
  </si>
  <si>
    <t>Selection by 2nd desired University</t>
  </si>
  <si>
    <t>Desired University (3rd Prioirity)</t>
  </si>
  <si>
    <t>Pre-application Matching to 3rd desired university</t>
  </si>
  <si>
    <t>Selection by 3rd desired University</t>
  </si>
  <si>
    <t>(3 digits)</t>
  </si>
  <si>
    <t>(Nationality)</t>
  </si>
  <si>
    <t>(Country code + Program Code + 3 digits number)</t>
  </si>
  <si>
    <t>*As shown in passport</t>
  </si>
  <si>
    <t>(M/F)</t>
  </si>
  <si>
    <t>(yyyy/mm/dd)</t>
  </si>
  <si>
    <t>(as of April 1, 2023)</t>
  </si>
  <si>
    <t>(Please prioritize candidates of each country)</t>
  </si>
  <si>
    <t>(If any)</t>
  </si>
  <si>
    <t>*mandatory if requested by the desired universities</t>
  </si>
  <si>
    <t>(July 2023)</t>
  </si>
  <si>
    <t>FAMILY NAME</t>
  </si>
  <si>
    <t>First name</t>
  </si>
  <si>
    <t>Middle Name</t>
  </si>
  <si>
    <t>Full Name</t>
  </si>
  <si>
    <t>Family Name</t>
  </si>
  <si>
    <t>First Name</t>
  </si>
  <si>
    <t>Tel. No.</t>
  </si>
  <si>
    <t>Email</t>
  </si>
  <si>
    <t>Name of Organization</t>
  </si>
  <si>
    <t>Type of Organization 1</t>
  </si>
  <si>
    <t>Type of Organization 2</t>
  </si>
  <si>
    <t>if others, specify</t>
  </si>
  <si>
    <t>Name of Certificate</t>
  </si>
  <si>
    <t>Score</t>
  </si>
  <si>
    <t>Date of Exam</t>
  </si>
  <si>
    <t>Graduate School Code</t>
  </si>
  <si>
    <t>Name of University</t>
  </si>
  <si>
    <t>Name of Graduate School</t>
  </si>
  <si>
    <t>Name of Course/Program</t>
  </si>
  <si>
    <t>Master or PhD.</t>
  </si>
  <si>
    <t>Supervisor of Choice</t>
  </si>
  <si>
    <t>入学時の受入可能な身分</t>
  </si>
  <si>
    <t>正規生</t>
  </si>
  <si>
    <t>研究生</t>
  </si>
  <si>
    <t>出願前マッチング結果</t>
  </si>
  <si>
    <t>合否理由・コメント等</t>
  </si>
  <si>
    <t>指導教員（予定）</t>
  </si>
  <si>
    <t>入学試験受験までの連絡先</t>
  </si>
  <si>
    <t>出願前マッチング結果を踏まえた入学時受入身分</t>
  </si>
  <si>
    <t>出願情報</t>
  </si>
  <si>
    <t>必須統一試験の要否／種類／提出時期</t>
  </si>
  <si>
    <t>英語統一試験結果の代替について</t>
  </si>
  <si>
    <t>入試合否発表</t>
  </si>
  <si>
    <t>留意点（候補者向け）</t>
  </si>
  <si>
    <t>ＪＩＣＡへの共有事項</t>
  </si>
  <si>
    <t>入試結果</t>
  </si>
  <si>
    <t>2023年秋入学時点の受入身分</t>
  </si>
  <si>
    <t>入学日</t>
  </si>
  <si>
    <t>備考</t>
  </si>
  <si>
    <t>*ALL CAPITAL letters</t>
  </si>
  <si>
    <t>*Capital letter + lower case letters</t>
  </si>
  <si>
    <t>(if any)</t>
  </si>
  <si>
    <t>(Family-First-Middle)</t>
  </si>
  <si>
    <t>(Katakana)</t>
  </si>
  <si>
    <t>Regular Student (2023)</t>
  </si>
  <si>
    <t>Research Student(2023)</t>
  </si>
  <si>
    <t>Pre-application Matching Result</t>
  </si>
  <si>
    <t>Reason or Comment</t>
  </si>
  <si>
    <t>Name of Supervisor(tentative)</t>
  </si>
  <si>
    <t>Contact Informarion for Application</t>
  </si>
  <si>
    <t>正規生入学への出願／研究生入学への出願／正規生・研究生いずれも可／選考時に決定</t>
  </si>
  <si>
    <r>
      <t>（</t>
    </r>
    <r>
      <rPr>
        <sz val="10"/>
        <color rgb="FF000000"/>
        <rFont val="Arial"/>
        <family val="2"/>
      </rPr>
      <t>TOEFL</t>
    </r>
    <r>
      <rPr>
        <sz val="10"/>
        <color rgb="FF000000"/>
        <rFont val="ＭＳ Ｐゴシック"/>
        <family val="3"/>
        <charset val="128"/>
      </rPr>
      <t>、</t>
    </r>
    <r>
      <rPr>
        <sz val="10"/>
        <color rgb="FF000000"/>
        <rFont val="Arial"/>
        <family val="2"/>
      </rPr>
      <t>IELTS</t>
    </r>
    <r>
      <rPr>
        <sz val="10"/>
        <color rgb="FF000000"/>
        <rFont val="ＭＳ Ｐゴシック"/>
        <family val="3"/>
        <charset val="128"/>
      </rPr>
      <t>、</t>
    </r>
    <r>
      <rPr>
        <sz val="10"/>
        <color rgb="FF000000"/>
        <rFont val="Arial"/>
        <family val="2"/>
      </rPr>
      <t>GMAT</t>
    </r>
    <r>
      <rPr>
        <sz val="10"/>
        <color rgb="FF000000"/>
        <rFont val="ＭＳ Ｐゴシック"/>
        <family val="3"/>
        <charset val="128"/>
      </rPr>
      <t>、</t>
    </r>
    <r>
      <rPr>
        <sz val="10"/>
        <color rgb="FF000000"/>
        <rFont val="Arial"/>
        <family val="2"/>
      </rPr>
      <t>GRE</t>
    </r>
    <r>
      <rPr>
        <sz val="10"/>
        <color rgb="FF000000"/>
        <rFont val="ＭＳ Ｐゴシック"/>
        <family val="3"/>
        <charset val="128"/>
      </rPr>
      <t>等）</t>
    </r>
  </si>
  <si>
    <t>（日本語）</t>
  </si>
  <si>
    <t>Exam Result</t>
  </si>
  <si>
    <t>＊学籍発生日</t>
  </si>
  <si>
    <r>
      <t>*</t>
    </r>
    <r>
      <rPr>
        <sz val="10"/>
        <color rgb="FF000000"/>
        <rFont val="ＭＳ Ｐゴシック"/>
        <family val="3"/>
        <charset val="128"/>
      </rPr>
      <t>コースや指導教員の変更等があればお知らせください</t>
    </r>
  </si>
  <si>
    <t>Acceptable Status at the time of admission</t>
  </si>
  <si>
    <r>
      <t>*</t>
    </r>
    <r>
      <rPr>
        <sz val="10"/>
        <color rgb="FF000000"/>
        <rFont val="ＭＳ Ｐゴシック"/>
        <family val="3"/>
        <charset val="128"/>
      </rPr>
      <t>合格者のみ</t>
    </r>
  </si>
  <si>
    <r>
      <t>（</t>
    </r>
    <r>
      <rPr>
        <sz val="10"/>
        <rFont val="Arial"/>
        <family val="2"/>
      </rPr>
      <t>2023</t>
    </r>
    <r>
      <rPr>
        <sz val="10"/>
        <rFont val="ＭＳ Ｐゴシック"/>
        <family val="3"/>
        <charset val="128"/>
      </rPr>
      <t>年秋入学時点）</t>
    </r>
  </si>
  <si>
    <t>Whether or not required to submit Test Certificates/Types of Test Certificate/Submission Timing</t>
  </si>
  <si>
    <t>Alternative Documents to prove English Proficiency</t>
  </si>
  <si>
    <t>University's examination results announcement</t>
  </si>
  <si>
    <t>Points  to Note(for candidates)</t>
  </si>
  <si>
    <t>Types of Status to be Accepted as of 2023 Fall Admission</t>
  </si>
  <si>
    <t>Date of Admission</t>
  </si>
  <si>
    <t xml:space="preserve">*For only those who passed the matching </t>
  </si>
  <si>
    <r>
      <t>（</t>
    </r>
    <r>
      <rPr>
        <sz val="10"/>
        <color rgb="FF000000"/>
        <rFont val="Arial"/>
        <family val="2"/>
      </rPr>
      <t>TOEFL, IELTS, GMAT, GRE and others)</t>
    </r>
  </si>
  <si>
    <t>*Only those who passed the selection</t>
  </si>
  <si>
    <t>Acceptable Status at the time of admission (Fall 2023)</t>
  </si>
  <si>
    <t>application for regular student is acceptable /</t>
  </si>
  <si>
    <t>application research student is acceptabl /</t>
  </si>
  <si>
    <t>application for either regular/resarch student is acceptable /</t>
  </si>
  <si>
    <r>
      <t>出願期間（</t>
    </r>
    <r>
      <rPr>
        <sz val="10"/>
        <color rgb="FF000000"/>
        <rFont val="Arial"/>
        <family val="2"/>
      </rPr>
      <t>2023</t>
    </r>
    <r>
      <rPr>
        <sz val="10"/>
        <color rgb="FF000000"/>
        <rFont val="ＭＳ Ｐゴシック"/>
        <family val="3"/>
        <charset val="128"/>
      </rPr>
      <t>年秋入学</t>
    </r>
    <r>
      <rPr>
        <sz val="10"/>
        <color rgb="FF000000"/>
        <rFont val="Arial"/>
        <family val="2"/>
      </rPr>
      <t xml:space="preserve"> </t>
    </r>
    <r>
      <rPr>
        <sz val="10"/>
        <color rgb="FF000000"/>
        <rFont val="ＭＳ Ｐゴシック"/>
        <family val="3"/>
        <charset val="128"/>
      </rPr>
      <t>正規生用</t>
    </r>
    <r>
      <rPr>
        <sz val="10"/>
        <color rgb="FF000000"/>
        <rFont val="Arial"/>
        <family val="2"/>
      </rPr>
      <t>)</t>
    </r>
  </si>
  <si>
    <r>
      <t>JICA</t>
    </r>
    <r>
      <rPr>
        <sz val="10"/>
        <color rgb="FF000000"/>
        <rFont val="ＭＳ Ｐゴシック"/>
        <family val="3"/>
        <charset val="128"/>
      </rPr>
      <t>候補者向けの出願期間が</t>
    </r>
    <r>
      <rPr>
        <sz val="10"/>
        <color rgb="FF000000"/>
        <rFont val="Arial"/>
        <family val="2"/>
      </rPr>
      <t>2023</t>
    </r>
    <r>
      <rPr>
        <sz val="10"/>
        <color rgb="FF000000"/>
        <rFont val="ＭＳ Ｐゴシック"/>
        <family val="3"/>
        <charset val="128"/>
      </rPr>
      <t>年</t>
    </r>
    <r>
      <rPr>
        <sz val="10"/>
        <color rgb="FF000000"/>
        <rFont val="Arial"/>
        <family val="2"/>
      </rPr>
      <t>1</t>
    </r>
    <r>
      <rPr>
        <sz val="10"/>
        <color rgb="FF000000"/>
        <rFont val="ＭＳ Ｐゴシック"/>
        <family val="3"/>
        <charset val="128"/>
      </rPr>
      <t>月末日までに終了するかどうか</t>
    </r>
  </si>
  <si>
    <r>
      <t>JICA</t>
    </r>
    <r>
      <rPr>
        <sz val="10"/>
        <color rgb="FF000000"/>
        <rFont val="ＭＳ Ｐゴシック"/>
        <family val="3"/>
        <charset val="128"/>
      </rPr>
      <t>候補者向けの出願期間が未定の場合、前年度の出願期間をご記載ください。</t>
    </r>
  </si>
  <si>
    <r>
      <t>出願期間（</t>
    </r>
    <r>
      <rPr>
        <sz val="10"/>
        <color rgb="FF000000"/>
        <rFont val="Arial"/>
        <family val="2"/>
      </rPr>
      <t>2023</t>
    </r>
    <r>
      <rPr>
        <sz val="10"/>
        <color rgb="FF000000"/>
        <rFont val="ＭＳ Ｐゴシック"/>
        <family val="3"/>
        <charset val="128"/>
      </rPr>
      <t>年秋入学</t>
    </r>
    <r>
      <rPr>
        <sz val="10"/>
        <color rgb="FF000000"/>
        <rFont val="Arial"/>
        <family val="2"/>
      </rPr>
      <t xml:space="preserve"> </t>
    </r>
    <r>
      <rPr>
        <sz val="10"/>
        <color rgb="FF000000"/>
        <rFont val="ＭＳ Ｐゴシック"/>
        <family val="3"/>
        <charset val="128"/>
      </rPr>
      <t>研究生用</t>
    </r>
    <r>
      <rPr>
        <sz val="10"/>
        <color rgb="FF000000"/>
        <rFont val="Arial"/>
        <family val="2"/>
      </rPr>
      <t>)</t>
    </r>
  </si>
  <si>
    <t>the status will be determined at the time of admission screening</t>
  </si>
  <si>
    <r>
      <t>正規生</t>
    </r>
    <r>
      <rPr>
        <sz val="10"/>
        <color rgb="FF000000"/>
        <rFont val="ＭＳ Ｐゴシック"/>
        <family val="3"/>
        <charset val="128"/>
      </rPr>
      <t>　</t>
    </r>
  </si>
  <si>
    <t>募集要項及び願書の取付方法</t>
  </si>
  <si>
    <r>
      <t>所定</t>
    </r>
    <r>
      <rPr>
        <sz val="10"/>
        <rFont val="Arial"/>
        <family val="2"/>
      </rPr>
      <t>URL</t>
    </r>
    <r>
      <rPr>
        <sz val="10"/>
        <rFont val="ＭＳ Ｐゴシック"/>
        <family val="3"/>
        <charset val="128"/>
      </rPr>
      <t>に</t>
    </r>
    <r>
      <rPr>
        <sz val="10"/>
        <rFont val="Arial"/>
        <family val="2"/>
      </rPr>
      <t>2023</t>
    </r>
    <r>
      <rPr>
        <sz val="10"/>
        <rFont val="ＭＳ Ｐゴシック"/>
        <family val="3"/>
        <charset val="128"/>
      </rPr>
      <t>年秋入学の出願書類取付方法が記載されていない場合の掲載予定時期</t>
    </r>
  </si>
  <si>
    <t>出願書類の提出方法</t>
  </si>
  <si>
    <t>必須統一試験の提出の要否</t>
  </si>
  <si>
    <t>試験名および必須基準スコア</t>
  </si>
  <si>
    <t>提出時期</t>
  </si>
  <si>
    <t>英語統一試験結果の代用の可否</t>
  </si>
  <si>
    <t>代用可の場合、提出する代替書類</t>
  </si>
  <si>
    <r>
      <t>JICA</t>
    </r>
    <r>
      <rPr>
        <sz val="10"/>
        <rFont val="ＭＳ Ｐゴシック"/>
        <family val="3"/>
        <charset val="128"/>
      </rPr>
      <t>への合否結果連絡時期</t>
    </r>
  </si>
  <si>
    <t>（※参考情報として）</t>
  </si>
  <si>
    <t>出願期間</t>
  </si>
  <si>
    <r>
      <t>(</t>
    </r>
    <r>
      <rPr>
        <sz val="10"/>
        <rFont val="ＭＳ Ｐゴシック"/>
        <family val="3"/>
        <charset val="128"/>
      </rPr>
      <t>※取付方法が</t>
    </r>
    <r>
      <rPr>
        <sz val="10"/>
        <rFont val="Arial"/>
        <family val="2"/>
      </rPr>
      <t>1</t>
    </r>
    <r>
      <rPr>
        <sz val="10"/>
        <rFont val="ＭＳ Ｐゴシック"/>
        <family val="3"/>
        <charset val="128"/>
      </rPr>
      <t>の場合のみ）</t>
    </r>
  </si>
  <si>
    <r>
      <t>（</t>
    </r>
    <r>
      <rPr>
        <sz val="10"/>
        <rFont val="Arial"/>
        <family val="2"/>
      </rPr>
      <t>TOEFL</t>
    </r>
    <r>
      <rPr>
        <sz val="10"/>
        <rFont val="ＭＳ Ｐゴシック"/>
        <family val="3"/>
        <charset val="128"/>
      </rPr>
      <t>、</t>
    </r>
    <r>
      <rPr>
        <sz val="10"/>
        <rFont val="Arial"/>
        <family val="2"/>
      </rPr>
      <t>IELTS</t>
    </r>
    <r>
      <rPr>
        <sz val="10"/>
        <rFont val="ＭＳ Ｐゴシック"/>
        <family val="3"/>
        <charset val="128"/>
      </rPr>
      <t>、</t>
    </r>
    <r>
      <rPr>
        <sz val="10"/>
        <rFont val="Arial"/>
        <family val="2"/>
      </rPr>
      <t>GMAT</t>
    </r>
    <r>
      <rPr>
        <sz val="10"/>
        <rFont val="ＭＳ Ｐゴシック"/>
        <family val="3"/>
        <charset val="128"/>
      </rPr>
      <t>、</t>
    </r>
    <r>
      <rPr>
        <sz val="10"/>
        <rFont val="Arial"/>
        <family val="2"/>
      </rPr>
      <t>GRE</t>
    </r>
    <r>
      <rPr>
        <sz val="10"/>
        <rFont val="ＭＳ Ｐゴシック"/>
        <family val="3"/>
        <charset val="128"/>
      </rPr>
      <t>等）</t>
    </r>
  </si>
  <si>
    <r>
      <t>(</t>
    </r>
    <r>
      <rPr>
        <sz val="10"/>
        <rFont val="ＭＳ Ｐゴシック"/>
        <family val="3"/>
        <charset val="128"/>
      </rPr>
      <t>出願前マッチング時以外の場合）</t>
    </r>
  </si>
  <si>
    <r>
      <t>※</t>
    </r>
    <r>
      <rPr>
        <sz val="10"/>
        <color rgb="FF000000"/>
        <rFont val="Arial"/>
        <family val="2"/>
      </rPr>
      <t>JICA</t>
    </r>
    <r>
      <rPr>
        <sz val="10"/>
        <color rgb="FF000000"/>
        <rFont val="ＭＳ Ｐゴシック"/>
        <family val="3"/>
        <charset val="128"/>
      </rPr>
      <t>候補者向けと一般留学生向けで期間が異なる場合は、</t>
    </r>
    <r>
      <rPr>
        <sz val="10"/>
        <color rgb="FF000000"/>
        <rFont val="Arial"/>
        <family val="2"/>
      </rPr>
      <t>JICA</t>
    </r>
    <r>
      <rPr>
        <sz val="10"/>
        <color rgb="FF000000"/>
        <rFont val="ＭＳ Ｐゴシック"/>
        <family val="3"/>
        <charset val="128"/>
      </rPr>
      <t>候補者向けの出願期間を記載ください。</t>
    </r>
  </si>
  <si>
    <t>Whether or not the application period for the entrance examination for JICA candidates ends by the end of January 2023.</t>
  </si>
  <si>
    <t>Whether or not if the application period for the entrance examination for JICA candidates ends by the end of January 2023.</t>
  </si>
  <si>
    <t>※必ず英語表記でご記載ください</t>
  </si>
  <si>
    <t>How to obtain information for application guidelines and application form for the entrance examination by universities</t>
  </si>
  <si>
    <t>Means of submitting application documents</t>
  </si>
  <si>
    <t>Necessity of submitting test certificate.</t>
  </si>
  <si>
    <t>（提出要の場合）</t>
  </si>
  <si>
    <t>Whether of not alternative documents are approved to prove candidate's English proficiency</t>
  </si>
  <si>
    <t>If alternative documents are acceptable, the documents to be submitted to prove candidate's English proficiency</t>
  </si>
  <si>
    <r>
      <t>※</t>
    </r>
    <r>
      <rPr>
        <sz val="10"/>
        <rFont val="Arial"/>
        <family val="2"/>
      </rPr>
      <t>JICA</t>
    </r>
    <r>
      <rPr>
        <sz val="10"/>
        <rFont val="ＭＳ Ｐゴシック"/>
        <family val="3"/>
        <charset val="128"/>
      </rPr>
      <t>所定様式に合否結果を入力の上ご返送いただける日程</t>
    </r>
  </si>
  <si>
    <r>
      <t>（</t>
    </r>
    <r>
      <rPr>
        <sz val="10"/>
        <color rgb="FF000000"/>
        <rFont val="Arial"/>
        <family val="2"/>
      </rPr>
      <t>if applicable, candidates are to apply directly for entrance examination without Pre-application matching)</t>
    </r>
  </si>
  <si>
    <t>If the application period for entrance examination for JICA candidates is undecided, please state the application period for the previous year(for reference only)</t>
  </si>
  <si>
    <r>
      <t>（</t>
    </r>
    <r>
      <rPr>
        <sz val="10"/>
        <color rgb="FF000000"/>
        <rFont val="Arial"/>
        <family val="2"/>
      </rPr>
      <t>if applicable candidates are to apply directly for entrance examination without pre-application matching)</t>
    </r>
  </si>
  <si>
    <t>Submission Period (earliest term) of Application Documents to the University</t>
  </si>
  <si>
    <t>Expected date when the information of application documents for fall 2023 admission are updated in the designated URL(only if application guidelines and application form for fall 2023 are not stated in the URL presently)</t>
  </si>
  <si>
    <t>Submission period</t>
  </si>
  <si>
    <t>Application period of submission of application documennts for the entrance examination to the univerisity (for Regular Student)</t>
  </si>
  <si>
    <t>Application period of submission of application documennts for the entrance examination to the univerisity (for Reserch Student)</t>
  </si>
  <si>
    <t>(either 1 through 4 of below)</t>
  </si>
  <si>
    <t>(*if the answer in the left column is "1")</t>
  </si>
  <si>
    <r>
      <t xml:space="preserve"> Required Certificate</t>
    </r>
    <r>
      <rPr>
        <sz val="10"/>
        <rFont val="ＭＳ Ｐゴシック"/>
        <family val="3"/>
        <charset val="128"/>
      </rPr>
      <t>（</t>
    </r>
    <r>
      <rPr>
        <sz val="10"/>
        <rFont val="Arial"/>
        <family val="2"/>
      </rPr>
      <t>TOEFL,IELTS,GMAT, GRE</t>
    </r>
    <r>
      <rPr>
        <sz val="10"/>
        <rFont val="ＭＳ Ｐゴシック"/>
        <family val="3"/>
        <charset val="128"/>
      </rPr>
      <t>）</t>
    </r>
  </si>
  <si>
    <r>
      <t>（</t>
    </r>
    <r>
      <rPr>
        <sz val="10"/>
        <rFont val="Arial"/>
        <family val="2"/>
      </rPr>
      <t>Except at the timing of Pre-application matching process)</t>
    </r>
  </si>
  <si>
    <t>(either 1 through 3 of below)</t>
  </si>
  <si>
    <t>Notification timing of results of the general entrance exam to JICA (not to candidates)</t>
  </si>
  <si>
    <r>
      <t>（</t>
    </r>
    <r>
      <rPr>
        <sz val="10"/>
        <color rgb="FF000000"/>
        <rFont val="Arial"/>
        <family val="2"/>
      </rPr>
      <t>ex.) From 24 March to 17 May,2020</t>
    </r>
  </si>
  <si>
    <t>(if submitting test certificate is necessary)</t>
  </si>
  <si>
    <t>Input</t>
  </si>
  <si>
    <t>Select</t>
  </si>
  <si>
    <t>auto</t>
  </si>
  <si>
    <t>select</t>
  </si>
  <si>
    <t>input</t>
  </si>
  <si>
    <t>input (English)</t>
  </si>
  <si>
    <t>Input(English)</t>
  </si>
  <si>
    <r>
      <t>記述</t>
    </r>
    <r>
      <rPr>
        <sz val="10"/>
        <rFont val="Arial"/>
        <family val="2"/>
      </rPr>
      <t>(</t>
    </r>
    <r>
      <rPr>
        <sz val="10"/>
        <rFont val="ＭＳ Ｐゴシック"/>
        <family val="3"/>
        <charset val="128"/>
      </rPr>
      <t>英</t>
    </r>
    <r>
      <rPr>
        <sz val="10"/>
        <rFont val="Arial"/>
        <family val="2"/>
      </rPr>
      <t>)</t>
    </r>
  </si>
  <si>
    <t>選択式</t>
  </si>
  <si>
    <r>
      <t>試験名</t>
    </r>
    <r>
      <rPr>
        <sz val="10"/>
        <rFont val="Arial"/>
        <family val="2"/>
      </rPr>
      <t xml:space="preserve"> (Required Certificate)</t>
    </r>
  </si>
  <si>
    <t>代替提出</t>
  </si>
  <si>
    <t>記述（英）</t>
  </si>
  <si>
    <t>Input (Japanese)</t>
  </si>
  <si>
    <t>1. URL, or</t>
  </si>
  <si>
    <t>Input (English)</t>
  </si>
  <si>
    <t>(Can consider alternative documents)</t>
  </si>
  <si>
    <t>2. Email Address, or</t>
  </si>
  <si>
    <t>3. Expected period application documents being sent to candidates</t>
  </si>
  <si>
    <t>4. Others</t>
  </si>
  <si>
    <t>south africa</t>
  </si>
  <si>
    <t>(Africa) SDGs Global Leader</t>
  </si>
  <si>
    <t>ZA</t>
  </si>
  <si>
    <t>BR8001</t>
  </si>
  <si>
    <t>KOKUSAI</t>
  </si>
  <si>
    <t>Taro</t>
  </si>
  <si>
    <t>Jica</t>
  </si>
  <si>
    <t>KOKUSAI Taro Jica</t>
  </si>
  <si>
    <t>コクサイ</t>
  </si>
  <si>
    <t>タロウ</t>
  </si>
  <si>
    <t>ジャイカ</t>
  </si>
  <si>
    <t>コクサイ タロウ ジャイカ</t>
  </si>
  <si>
    <t>M</t>
  </si>
  <si>
    <t>+81 3 1111 1111</t>
  </si>
  <si>
    <t>kokusaitaro@XXX.jp</t>
  </si>
  <si>
    <t>Ministry of XXXX</t>
  </si>
  <si>
    <t>Ministry/Governmental Institution</t>
  </si>
  <si>
    <t>National Government</t>
  </si>
  <si>
    <t>xxx</t>
  </si>
  <si>
    <t>He is ………</t>
  </si>
  <si>
    <t>TOEIC Listening&amp;Reading Test</t>
  </si>
  <si>
    <t>XXX</t>
  </si>
  <si>
    <t>2018/XX/XX</t>
  </si>
  <si>
    <t>0702F</t>
  </si>
  <si>
    <t>xxxUniversity</t>
  </si>
  <si>
    <t>PhD.</t>
  </si>
  <si>
    <t>Prof. Kokusai Hanako</t>
  </si>
  <si>
    <r>
      <t>マッチング合格</t>
    </r>
    <r>
      <rPr>
        <sz val="10"/>
        <color rgb="FF000000"/>
        <rFont val="Arial"/>
        <family val="2"/>
      </rPr>
      <t>/Pass</t>
    </r>
  </si>
  <si>
    <t>please feel free to comment</t>
  </si>
  <si>
    <t>Professor Ms. Kokusai Hanako</t>
  </si>
  <si>
    <t>HanakoKokusai@xxx.ac.jp</t>
  </si>
  <si>
    <r>
      <t>選考時決定（本人の学力に応じ受入身分を決定する）</t>
    </r>
    <r>
      <rPr>
        <sz val="10"/>
        <color rgb="FF000000"/>
        <rFont val="Arial"/>
        <family val="2"/>
      </rPr>
      <t xml:space="preserve"> Decide based on the application</t>
    </r>
  </si>
  <si>
    <t>From 24 March to 17 May,2022</t>
  </si>
  <si>
    <r>
      <t>３．大学担当者から送付します</t>
    </r>
    <r>
      <rPr>
        <sz val="10"/>
        <color rgb="FF000000"/>
        <rFont val="Arial"/>
        <family val="2"/>
      </rPr>
      <t>/Application documents will be provided from university.</t>
    </r>
  </si>
  <si>
    <t>Between Feb01 to Feb28, 2022</t>
  </si>
  <si>
    <t>TOEFL or GMAT</t>
  </si>
  <si>
    <t>可 Yes</t>
  </si>
  <si>
    <t>June 15th, 2023</t>
  </si>
  <si>
    <t>Pass</t>
  </si>
  <si>
    <r>
      <t>合格</t>
    </r>
    <r>
      <rPr>
        <sz val="10"/>
        <color rgb="FF000000"/>
        <rFont val="Arial"/>
        <family val="2"/>
      </rPr>
      <t>/Pass</t>
    </r>
  </si>
  <si>
    <r>
      <t>正規生（修士）</t>
    </r>
    <r>
      <rPr>
        <sz val="10"/>
        <color rgb="FF000000"/>
        <rFont val="Arial"/>
        <family val="2"/>
      </rPr>
      <t>/Master's degree program regular student</t>
    </r>
  </si>
  <si>
    <t>NA</t>
  </si>
  <si>
    <t>Day</t>
    <phoneticPr fontId="1"/>
  </si>
  <si>
    <t>Month</t>
    <phoneticPr fontId="1"/>
  </si>
  <si>
    <t>Months</t>
    <phoneticPr fontId="1"/>
  </si>
  <si>
    <t>Year 1</t>
    <phoneticPr fontId="1"/>
  </si>
  <si>
    <t>Year 2</t>
    <phoneticPr fontId="1"/>
  </si>
  <si>
    <t>Year 3</t>
    <phoneticPr fontId="1"/>
  </si>
  <si>
    <t>Sex</t>
    <phoneticPr fontId="1"/>
  </si>
  <si>
    <t>Religion</t>
    <phoneticPr fontId="1"/>
  </si>
  <si>
    <t>Relationship with military</t>
    <phoneticPr fontId="1"/>
  </si>
  <si>
    <t>Education Level</t>
    <phoneticPr fontId="1"/>
  </si>
  <si>
    <t>Yes/No</t>
    <phoneticPr fontId="1"/>
  </si>
  <si>
    <t>Full/Part</t>
    <phoneticPr fontId="1"/>
  </si>
  <si>
    <t>English</t>
    <phoneticPr fontId="1"/>
  </si>
  <si>
    <t>year4</t>
    <phoneticPr fontId="1"/>
  </si>
  <si>
    <t>month2</t>
    <phoneticPr fontId="1"/>
  </si>
  <si>
    <t>month3</t>
    <phoneticPr fontId="1"/>
  </si>
  <si>
    <t>Jan</t>
    <phoneticPr fontId="1"/>
  </si>
  <si>
    <t>Male</t>
    <phoneticPr fontId="1"/>
  </si>
  <si>
    <t>Afghanistan</t>
  </si>
  <si>
    <t>No relationship</t>
    <phoneticPr fontId="1"/>
  </si>
  <si>
    <t>Father</t>
    <phoneticPr fontId="1"/>
  </si>
  <si>
    <t>Full</t>
    <phoneticPr fontId="1"/>
  </si>
  <si>
    <t>Private Sector</t>
  </si>
  <si>
    <t>Excellent</t>
    <phoneticPr fontId="1"/>
  </si>
  <si>
    <t>Feb</t>
    <phoneticPr fontId="1"/>
  </si>
  <si>
    <t>Female</t>
    <phoneticPr fontId="1"/>
  </si>
  <si>
    <t>Albania</t>
  </si>
  <si>
    <t>the Military, an active military personnel or a military personnel listed in the muster roll/military register</t>
  </si>
  <si>
    <t>Mother</t>
    <phoneticPr fontId="1"/>
  </si>
  <si>
    <t>Lower Secondary Education</t>
    <phoneticPr fontId="1"/>
  </si>
  <si>
    <t>Part</t>
    <phoneticPr fontId="1"/>
  </si>
  <si>
    <t>Good</t>
    <phoneticPr fontId="1"/>
  </si>
  <si>
    <t>Mar</t>
    <phoneticPr fontId="1"/>
  </si>
  <si>
    <t>Rather not say</t>
  </si>
  <si>
    <t>Algeria</t>
  </si>
  <si>
    <t>Husband</t>
    <phoneticPr fontId="1"/>
  </si>
  <si>
    <t>Upper Secondary Education</t>
    <phoneticPr fontId="1"/>
  </si>
  <si>
    <t>N/A</t>
    <phoneticPr fontId="1"/>
  </si>
  <si>
    <t>Higher Education and TVET</t>
  </si>
  <si>
    <t>Fair</t>
    <phoneticPr fontId="1"/>
  </si>
  <si>
    <t>Apr</t>
    <phoneticPr fontId="1"/>
  </si>
  <si>
    <t>American Samoa</t>
  </si>
  <si>
    <t>Private(profit)</t>
    <phoneticPr fontId="1"/>
  </si>
  <si>
    <t>Wife</t>
    <phoneticPr fontId="1"/>
  </si>
  <si>
    <t>Higher Education</t>
    <phoneticPr fontId="1"/>
  </si>
  <si>
    <t xml:space="preserve">Others </t>
  </si>
  <si>
    <t>Poor</t>
    <phoneticPr fontId="1"/>
  </si>
  <si>
    <t>May</t>
    <phoneticPr fontId="1"/>
  </si>
  <si>
    <t>Andorra</t>
  </si>
  <si>
    <t>NGO/Private(Non-profit)</t>
    <phoneticPr fontId="1"/>
  </si>
  <si>
    <t>an civilian organization but with military personnel or a military division within the organization</t>
  </si>
  <si>
    <t>Brother</t>
    <phoneticPr fontId="1"/>
  </si>
  <si>
    <t>Jun</t>
    <phoneticPr fontId="1"/>
  </si>
  <si>
    <t>Angola</t>
  </si>
  <si>
    <t>an organization which will be affiliated with or under the control of the Military in times of emergency as specified clearly in its organic law/law of establishment</t>
  </si>
  <si>
    <t>Sister</t>
    <phoneticPr fontId="1"/>
  </si>
  <si>
    <t>Jul</t>
    <phoneticPr fontId="1"/>
  </si>
  <si>
    <t>Anguilla</t>
  </si>
  <si>
    <t>Uncle</t>
    <phoneticPr fontId="1"/>
  </si>
  <si>
    <t>Aug</t>
    <phoneticPr fontId="1"/>
  </si>
  <si>
    <t>Antarctica</t>
  </si>
  <si>
    <t>Aunt</t>
    <phoneticPr fontId="1"/>
  </si>
  <si>
    <t>Sep</t>
    <phoneticPr fontId="1"/>
  </si>
  <si>
    <t>Antigua and Barbuda</t>
  </si>
  <si>
    <t>Son</t>
    <phoneticPr fontId="1"/>
  </si>
  <si>
    <t>Oct</t>
    <phoneticPr fontId="1"/>
  </si>
  <si>
    <t>Argentina</t>
  </si>
  <si>
    <t>Daughter</t>
    <phoneticPr fontId="1"/>
  </si>
  <si>
    <t>Nov</t>
    <phoneticPr fontId="1"/>
  </si>
  <si>
    <t>Armenia</t>
  </si>
  <si>
    <t>Cousin</t>
    <phoneticPr fontId="1"/>
  </si>
  <si>
    <t>Dec</t>
    <phoneticPr fontId="1"/>
  </si>
  <si>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</si>
  <si>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</si>
  <si>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</si>
  <si>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</si>
  <si>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</si>
  <si>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</si>
  <si>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</si>
  <si>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</si>
  <si>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</si>
  <si>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</si>
  <si>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</si>
  <si>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</si>
  <si>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</si>
  <si>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</si>
  <si>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</si>
  <si>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Saint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</si>
  <si>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</si>
  <si>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</si>
  <si>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</si>
  <si>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</si>
  <si>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</si>
  <si>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</si>
  <si>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</si>
  <si>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</si>
  <si>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</si>
  <si>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</si>
  <si>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</si>
  <si>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</si>
  <si>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</si>
  <si>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</si>
  <si>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</si>
  <si>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</si>
  <si>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</si>
  <si>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</si>
  <si>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</si>
  <si>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</si>
  <si>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</si>
  <si>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</si>
  <si>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</si>
  <si>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DR</t>
  </si>
  <si>
    <t>Cook Islands</t>
  </si>
  <si>
    <t>Costa Rica</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</si>
  <si>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</si>
  <si>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</si>
  <si>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</si>
  <si>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</si>
  <si>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</si>
  <si>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</si>
  <si>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</si>
  <si>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</si>
  <si>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</si>
  <si>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</si>
  <si>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</si>
  <si>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</si>
  <si>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</si>
  <si>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</si>
  <si>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</si>
  <si>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</si>
  <si>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</si>
  <si>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</si>
  <si>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</si>
  <si>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</si>
  <si>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</si>
  <si>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</si>
  <si>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</si>
  <si>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</si>
  <si>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</si>
  <si>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</si>
  <si>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</si>
  <si>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</si>
  <si>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</si>
  <si>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</si>
  <si>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</si>
  <si>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</si>
  <si>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</si>
  <si>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</si>
  <si>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</si>
  <si>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</si>
  <si>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</si>
  <si>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</si>
  <si>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</si>
  <si>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</si>
  <si>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</si>
  <si>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</si>
  <si>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</si>
  <si>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</si>
  <si>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</si>
  <si>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</si>
  <si>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</si>
  <si>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India</t>
  </si>
  <si>
    <t>Indonesia</t>
  </si>
  <si>
    <t>Iran</t>
  </si>
  <si>
    <t>Iraq</t>
  </si>
  <si>
    <t>Ireland</t>
  </si>
  <si>
    <t>Isle of Man</t>
  </si>
  <si>
    <t>Israel</t>
  </si>
  <si>
    <t>Italy</t>
  </si>
  <si>
    <t>Ivory Coast (Côte d'Ivoire)</t>
  </si>
  <si>
    <t>Jamaica</t>
  </si>
  <si>
    <t>Japan</t>
  </si>
  <si>
    <t>Jersey</t>
  </si>
  <si>
    <t>Jordan</t>
  </si>
  <si>
    <t>Kazakhstan</t>
  </si>
  <si>
    <t>Kenya</t>
  </si>
  <si>
    <t>Kingdom of Eswatini</t>
  </si>
  <si>
    <t>Kiribati</t>
  </si>
  <si>
    <t>Korea, Republic of</t>
  </si>
  <si>
    <t>Kuwait</t>
  </si>
  <si>
    <t>Kyrgyzstan</t>
  </si>
  <si>
    <t>Lao People's Democratic Republic</t>
  </si>
  <si>
    <t>Latvia</t>
  </si>
  <si>
    <t>Lebanon</t>
  </si>
  <si>
    <t>Lesotho</t>
  </si>
  <si>
    <t>Liberia</t>
  </si>
  <si>
    <t>Libya</t>
  </si>
  <si>
    <t>Liechtenstein</t>
  </si>
  <si>
    <t>Lithuania</t>
  </si>
  <si>
    <t>Luxembourg</t>
  </si>
  <si>
    <t>Macao</t>
  </si>
  <si>
    <t>Macedonia,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</si>
  <si>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</si>
  <si>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</si>
  <si>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</si>
  <si>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</si>
  <si>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</si>
  <si>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</si>
  <si>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</si>
  <si>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</si>
  <si>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</si>
  <si>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</si>
  <si>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</si>
  <si>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</si>
  <si>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</si>
  <si>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</si>
  <si>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</si>
  <si>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</si>
  <si>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</si>
  <si>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</si>
  <si>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</si>
  <si>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</si>
  <si>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</si>
  <si>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</si>
  <si>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</si>
  <si>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</si>
  <si>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</si>
  <si>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</si>
  <si>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</si>
  <si>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</si>
  <si>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</si>
  <si>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</si>
  <si>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</si>
  <si>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</si>
  <si>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 Korea</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</si>
  <si>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</si>
  <si>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</si>
  <si>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</si>
  <si>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</si>
  <si>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</si>
  <si>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</si>
  <si>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</si>
  <si>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</si>
  <si>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</si>
  <si>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</si>
  <si>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</si>
  <si>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</si>
  <si>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</si>
  <si>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</si>
  <si>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</si>
  <si>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</si>
  <si>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Republic of Kosovo</t>
  </si>
  <si>
    <t>Reunion</t>
  </si>
  <si>
    <t>Romania</t>
  </si>
  <si>
    <t>Russian Federation</t>
  </si>
  <si>
    <t>Rwanda</t>
  </si>
  <si>
    <t>Saint Barthelemy</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</si>
  <si>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</si>
  <si>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</si>
  <si>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</si>
  <si>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</si>
  <si>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</si>
  <si>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</si>
  <si>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</si>
  <si>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</si>
  <si>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</si>
  <si>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</si>
  <si>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</si>
  <si>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</si>
  <si>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</si>
  <si>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</si>
  <si>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</si>
  <si>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</si>
  <si>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</si>
  <si>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</si>
  <si>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</si>
  <si>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 Georgia and the Sou. Sandwich Is.</t>
  </si>
  <si>
    <t>South Africa</t>
  </si>
  <si>
    <t>South Sudan</t>
  </si>
  <si>
    <t>Spain</t>
  </si>
  <si>
    <t>Sri Lanka</t>
  </si>
  <si>
    <t>St. Helena Ascension-Tristanda Cunha</t>
  </si>
  <si>
    <t>Sudan</t>
  </si>
  <si>
    <t>Suriname</t>
  </si>
  <si>
    <t>Svalbard and Jan Mayen</t>
  </si>
  <si>
    <t>Sweden</t>
  </si>
  <si>
    <t>Switzerland</t>
  </si>
  <si>
    <t>Syria</t>
  </si>
  <si>
    <t>Taiwan</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</si>
  <si>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</si>
  <si>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</si>
  <si>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</si>
  <si>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</si>
  <si>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</si>
  <si>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</si>
  <si>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</si>
  <si>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</si>
  <si>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</si>
  <si>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</si>
  <si>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</si>
  <si>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</si>
  <si>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</si>
  <si>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</si>
  <si>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</si>
  <si>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</si>
  <si>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</si>
  <si>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</si>
  <si>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t>
  </si>
  <si>
    <t>Uruguay</t>
  </si>
  <si>
    <t>Uzbekistan</t>
  </si>
  <si>
    <t>Vanuatu</t>
  </si>
  <si>
    <t>Venezuela</t>
  </si>
  <si>
    <t>Viet Nam</t>
  </si>
  <si>
    <t>Virgin Islands, British</t>
  </si>
  <si>
    <t>Virgin Islands, U.S.</t>
  </si>
  <si>
    <t>Wallis and Futuna</t>
  </si>
  <si>
    <t>Western Sahara</t>
  </si>
  <si>
    <t>Yemen</t>
  </si>
  <si>
    <t>Zambia</t>
  </si>
  <si>
    <t>Zimbabwe</t>
  </si>
  <si>
    <t>Country Name 
(in alphabetical order)</t>
    <phoneticPr fontId="62"/>
  </si>
  <si>
    <t>Country 2 letter code</t>
    <phoneticPr fontId="62"/>
  </si>
  <si>
    <t>Name of Program</t>
    <phoneticPr fontId="1"/>
  </si>
  <si>
    <t>Program code</t>
    <phoneticPr fontId="1"/>
  </si>
  <si>
    <t>Gender</t>
    <phoneticPr fontId="1"/>
  </si>
  <si>
    <t>(Age)</t>
    <phoneticPr fontId="1"/>
  </si>
  <si>
    <t>Type of Organization 1</t>
    <phoneticPr fontId="1"/>
  </si>
  <si>
    <t>Type of Organization 2</t>
    <phoneticPr fontId="1"/>
  </si>
  <si>
    <t>Type of Certificate</t>
    <phoneticPr fontId="1"/>
  </si>
  <si>
    <r>
      <rPr>
        <sz val="10"/>
        <color theme="1"/>
        <rFont val="ＭＳ Ｐゴシック"/>
        <family val="3"/>
        <charset val="128"/>
      </rPr>
      <t xml:space="preserve">出願前マッチング結果
</t>
    </r>
    <r>
      <rPr>
        <sz val="10"/>
        <color theme="1"/>
        <rFont val="Arial"/>
        <family val="2"/>
      </rPr>
      <t>Pre-application matching Result</t>
    </r>
    <rPh sb="0" eb="2">
      <t>シュツガン</t>
    </rPh>
    <rPh sb="2" eb="3">
      <t>マエ</t>
    </rPh>
    <rPh sb="8" eb="10">
      <t>ケッカ</t>
    </rPh>
    <phoneticPr fontId="1"/>
  </si>
  <si>
    <r>
      <rPr>
        <sz val="11"/>
        <color theme="1"/>
        <rFont val="ＭＳ Ｐゴシック"/>
        <family val="3"/>
        <charset val="128"/>
      </rPr>
      <t>出願前マッチング審査結果を踏まえた受入身分
正規生入学への出願／研究生入学への出願
（</t>
    </r>
    <r>
      <rPr>
        <sz val="11"/>
        <color theme="1"/>
        <rFont val="Arial"/>
        <family val="2"/>
      </rPr>
      <t>2022</t>
    </r>
    <r>
      <rPr>
        <sz val="11"/>
        <color theme="1"/>
        <rFont val="ＭＳ Ｐゴシック"/>
        <family val="3"/>
        <charset val="128"/>
      </rPr>
      <t>年秋入学時点）</t>
    </r>
    <phoneticPr fontId="1"/>
  </si>
  <si>
    <r>
      <rPr>
        <sz val="10"/>
        <color theme="1"/>
        <rFont val="ＭＳ Ｐゴシック"/>
        <family val="3"/>
        <charset val="128"/>
      </rPr>
      <t xml:space="preserve">最終候補者の出願書類取付方法
</t>
    </r>
    <r>
      <rPr>
        <sz val="10"/>
        <color theme="1"/>
        <rFont val="Arial"/>
        <family val="2"/>
      </rPr>
      <t>How applicants can obtain application documents</t>
    </r>
    <rPh sb="0" eb="2">
      <t>サイシュウ</t>
    </rPh>
    <rPh sb="2" eb="5">
      <t>コウホシャ</t>
    </rPh>
    <rPh sb="6" eb="8">
      <t>シュツガン</t>
    </rPh>
    <rPh sb="8" eb="10">
      <t>ショルイ</t>
    </rPh>
    <rPh sb="10" eb="12">
      <t>トリツケ</t>
    </rPh>
    <rPh sb="12" eb="14">
      <t>ホウホウ</t>
    </rPh>
    <phoneticPr fontId="1"/>
  </si>
  <si>
    <t>出願書類の提出方法
Means of submitting application documents</t>
  </si>
  <si>
    <r>
      <rPr>
        <sz val="11"/>
        <color theme="1"/>
        <rFont val="ＭＳ ゴシック"/>
        <family val="3"/>
        <charset val="128"/>
      </rPr>
      <t xml:space="preserve">必須統一試験の提出の要否
</t>
    </r>
    <r>
      <rPr>
        <sz val="11"/>
        <color theme="1"/>
        <rFont val="Arial"/>
        <family val="2"/>
      </rPr>
      <t>Necessity of submitting test certificate.</t>
    </r>
    <phoneticPr fontId="1"/>
  </si>
  <si>
    <t>提出時期
(出願前マッチング時以外の場合）
Submission period
（Except at the timing of pre-matching process)</t>
  </si>
  <si>
    <t>英語統一試験結果の代用の可否
Whether of not alternative documents are approved to prove English proficiency</t>
  </si>
  <si>
    <t xml:space="preserve">代用可の場合、提出する代替書類
If alternative documents are acceptable, the documents to be submitted to prove candidate's English proficiency </t>
  </si>
  <si>
    <t>JICA Screening(Jan 2023)</t>
    <phoneticPr fontId="1"/>
  </si>
  <si>
    <r>
      <t xml:space="preserve">Selection by University
</t>
    </r>
    <r>
      <rPr>
        <sz val="11"/>
        <color theme="1"/>
        <rFont val="ＭＳ Ｐゴシック"/>
        <family val="3"/>
        <charset val="128"/>
      </rPr>
      <t>入試</t>
    </r>
    <r>
      <rPr>
        <sz val="10"/>
        <color theme="1"/>
        <rFont val="ＭＳ Ｐゴシック"/>
        <family val="3"/>
        <charset val="128"/>
      </rPr>
      <t xml:space="preserve">結果
</t>
    </r>
    <r>
      <rPr>
        <sz val="10"/>
        <color theme="1"/>
        <rFont val="Arial"/>
        <family val="2"/>
      </rPr>
      <t>Exam Result</t>
    </r>
    <rPh sb="24" eb="26">
      <t>ニュウシ</t>
    </rPh>
    <rPh sb="26" eb="28">
      <t>ケッカ</t>
    </rPh>
    <phoneticPr fontId="1"/>
  </si>
  <si>
    <r>
      <t>2023</t>
    </r>
    <r>
      <rPr>
        <sz val="11"/>
        <rFont val="ＭＳ Ｐゴシック"/>
        <family val="3"/>
        <charset val="128"/>
      </rPr>
      <t xml:space="preserve">年秋入学時点の受入身分
</t>
    </r>
    <r>
      <rPr>
        <sz val="11"/>
        <rFont val="Arial"/>
        <family val="2"/>
      </rPr>
      <t>Types of Status to be Accepted as of 2023 Fall Admission</t>
    </r>
    <rPh sb="4" eb="5">
      <t>ネン</t>
    </rPh>
    <rPh sb="5" eb="6">
      <t>アキ</t>
    </rPh>
    <rPh sb="6" eb="8">
      <t>ニュウガク</t>
    </rPh>
    <rPh sb="8" eb="10">
      <t>ジテン</t>
    </rPh>
    <rPh sb="11" eb="13">
      <t>ウケイレ</t>
    </rPh>
    <rPh sb="13" eb="15">
      <t>ミブン</t>
    </rPh>
    <phoneticPr fontId="1"/>
  </si>
  <si>
    <t>Final Screening by JICA (2023)</t>
    <phoneticPr fontId="1"/>
  </si>
  <si>
    <t>AF</t>
  </si>
  <si>
    <r>
      <t xml:space="preserve">Agriculture Studies Networks for Food Security
</t>
    </r>
    <r>
      <rPr>
        <sz val="10"/>
        <rFont val="ＭＳ Ｐゴシック"/>
        <family val="3"/>
        <charset val="128"/>
      </rPr>
      <t>（</t>
    </r>
    <r>
      <rPr>
        <sz val="10"/>
        <rFont val="Arial"/>
        <family val="2"/>
      </rPr>
      <t>Agri-Net</t>
    </r>
    <r>
      <rPr>
        <sz val="10"/>
        <rFont val="ＭＳ Ｐゴシック"/>
        <family val="3"/>
        <charset val="128"/>
      </rPr>
      <t>）</t>
    </r>
    <phoneticPr fontId="1"/>
  </si>
  <si>
    <t>M</t>
    <phoneticPr fontId="1"/>
  </si>
  <si>
    <t>Ministry/Governmental Institution</t>
    <phoneticPr fontId="1"/>
  </si>
  <si>
    <t>TOEFL iBT</t>
    <phoneticPr fontId="1"/>
  </si>
  <si>
    <r>
      <rPr>
        <sz val="11"/>
        <color theme="1"/>
        <rFont val="ＭＳ Ｐゴシック"/>
        <family val="3"/>
        <charset val="128"/>
      </rPr>
      <t>マッチング合格</t>
    </r>
    <r>
      <rPr>
        <sz val="11"/>
        <color theme="1"/>
        <rFont val="Arial"/>
        <family val="2"/>
      </rPr>
      <t>/Pass</t>
    </r>
    <rPh sb="5" eb="7">
      <t>ゴウカク</t>
    </rPh>
    <phoneticPr fontId="1"/>
  </si>
  <si>
    <r>
      <rPr>
        <sz val="11"/>
        <color theme="1"/>
        <rFont val="ＭＳ Ｐゴシック"/>
        <family val="3"/>
        <charset val="128"/>
      </rPr>
      <t>正規生入学への出願のみ</t>
    </r>
    <r>
      <rPr>
        <sz val="11"/>
        <color theme="1"/>
        <rFont val="Arial"/>
        <family val="2"/>
      </rPr>
      <t xml:space="preserve"> Application for regular student is acceptable</t>
    </r>
    <rPh sb="0" eb="2">
      <t>セイキ</t>
    </rPh>
    <rPh sb="2" eb="3">
      <t>セイ</t>
    </rPh>
    <rPh sb="3" eb="5">
      <t>ニュウガク</t>
    </rPh>
    <rPh sb="7" eb="9">
      <t>シュツガン</t>
    </rPh>
    <phoneticPr fontId="1"/>
  </si>
  <si>
    <t>1.所定のURLからダウンロード
1. Download from URL in the next column.
※次の設問でＵＲＬをご記載ください。</t>
    <rPh sb="2" eb="4">
      <t>ショテイ</t>
    </rPh>
    <rPh sb="59" eb="60">
      <t>ツギ</t>
    </rPh>
    <rPh sb="61" eb="63">
      <t>セツモン</t>
    </rPh>
    <rPh sb="69" eb="71">
      <t>キサイ</t>
    </rPh>
    <phoneticPr fontId="64"/>
  </si>
  <si>
    <t>オンラインのみ
Candidates can apply by online only</t>
  </si>
  <si>
    <t>要
Yes</t>
    <rPh sb="0" eb="1">
      <t>ヨウ</t>
    </rPh>
    <phoneticPr fontId="21"/>
  </si>
  <si>
    <t>出願時に必要
After pre-application matching process, at the timing of applying entrance examination</t>
    <rPh sb="0" eb="2">
      <t>シュツガン</t>
    </rPh>
    <rPh sb="2" eb="3">
      <t>ジ</t>
    </rPh>
    <rPh sb="4" eb="6">
      <t>ヒツヨウ</t>
    </rPh>
    <phoneticPr fontId="21"/>
  </si>
  <si>
    <t>1. 英語での学位取得が確認できる最終学位取得大学からの書類
1. A letter issued by the university where candidates have obtained the degree most recently</t>
  </si>
  <si>
    <t>Pass</t>
    <phoneticPr fontId="1"/>
  </si>
  <si>
    <r>
      <rPr>
        <sz val="11"/>
        <color theme="1"/>
        <rFont val="ＭＳ Ｐゴシック"/>
        <family val="3"/>
        <charset val="128"/>
      </rPr>
      <t>合格</t>
    </r>
    <r>
      <rPr>
        <sz val="11"/>
        <color theme="1"/>
        <rFont val="Arial"/>
        <family val="2"/>
      </rPr>
      <t>/Pass</t>
    </r>
    <rPh sb="0" eb="2">
      <t>ゴウカク</t>
    </rPh>
    <phoneticPr fontId="1"/>
  </si>
  <si>
    <r>
      <rPr>
        <sz val="11"/>
        <color theme="1"/>
        <rFont val="ＭＳ Ｐゴシック"/>
        <family val="3"/>
        <charset val="128"/>
      </rPr>
      <t>正規生（修士）</t>
    </r>
    <r>
      <rPr>
        <sz val="11"/>
        <color theme="1"/>
        <rFont val="Arial"/>
        <family val="2"/>
      </rPr>
      <t>/Master's degree program regular student</t>
    </r>
    <rPh sb="0" eb="2">
      <t>セイキ</t>
    </rPh>
    <rPh sb="2" eb="3">
      <t>セイ</t>
    </rPh>
    <rPh sb="4" eb="6">
      <t>シュウシ</t>
    </rPh>
    <phoneticPr fontId="1"/>
  </si>
  <si>
    <t>AL</t>
  </si>
  <si>
    <t>Legal and Judicial Human Resources Development</t>
    <phoneticPr fontId="1"/>
  </si>
  <si>
    <t>F</t>
    <phoneticPr fontId="1"/>
  </si>
  <si>
    <t>Private Sector</t>
    <phoneticPr fontId="1"/>
  </si>
  <si>
    <t>TOEIC Listening&amp;Reading Test</t>
    <phoneticPr fontId="1"/>
  </si>
  <si>
    <r>
      <rPr>
        <sz val="11"/>
        <color theme="1"/>
        <rFont val="ＭＳ Ｐゴシック"/>
        <family val="3"/>
        <charset val="128"/>
      </rPr>
      <t>マッチング不合格</t>
    </r>
    <r>
      <rPr>
        <sz val="11"/>
        <color theme="1"/>
        <rFont val="Arial"/>
        <family val="2"/>
      </rPr>
      <t>/Fail</t>
    </r>
    <rPh sb="5" eb="8">
      <t>フゴウカク</t>
    </rPh>
    <phoneticPr fontId="1"/>
  </si>
  <si>
    <r>
      <rPr>
        <sz val="11"/>
        <color theme="1"/>
        <rFont val="ＭＳ Ｐゴシック"/>
        <family val="3"/>
        <charset val="128"/>
      </rPr>
      <t>研究生入学への出願のみ</t>
    </r>
    <r>
      <rPr>
        <sz val="11"/>
        <color theme="1"/>
        <rFont val="Arial"/>
        <family val="2"/>
      </rPr>
      <t xml:space="preserve"> Application for research student is acceptable</t>
    </r>
    <rPh sb="0" eb="3">
      <t>ケンキュウセイ</t>
    </rPh>
    <rPh sb="3" eb="5">
      <t>ニュウガク</t>
    </rPh>
    <rPh sb="7" eb="9">
      <t>シュツガン</t>
    </rPh>
    <phoneticPr fontId="1"/>
  </si>
  <si>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64"/>
  </si>
  <si>
    <t>書面による郵送のみ
Candidates must post documents to university</t>
    <rPh sb="0" eb="2">
      <t>ショメン</t>
    </rPh>
    <rPh sb="5" eb="7">
      <t>ユウソウ</t>
    </rPh>
    <phoneticPr fontId="21"/>
  </si>
  <si>
    <t>不要
No</t>
    <rPh sb="0" eb="2">
      <t>フヨウ</t>
    </rPh>
    <phoneticPr fontId="21"/>
  </si>
  <si>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21"/>
  </si>
  <si>
    <t>不可 No</t>
  </si>
  <si>
    <t>2. 所属先もしくは指導教員からの英語能力に関する証明レター
2. A letter issued by candidate's organization or ex-supervisor to prove candidate's English proficiency</t>
    <rPh sb="25" eb="27">
      <t>ショウメイ</t>
    </rPh>
    <phoneticPr fontId="21"/>
  </si>
  <si>
    <t>Fail</t>
    <phoneticPr fontId="1"/>
  </si>
  <si>
    <r>
      <rPr>
        <sz val="11"/>
        <color theme="1"/>
        <rFont val="ＭＳ Ｐゴシック"/>
        <family val="3"/>
        <charset val="128"/>
      </rPr>
      <t>不合格</t>
    </r>
    <r>
      <rPr>
        <sz val="11"/>
        <color theme="1"/>
        <rFont val="Arial"/>
        <family val="2"/>
      </rPr>
      <t>/Fail</t>
    </r>
    <rPh sb="0" eb="3">
      <t>フゴウカク</t>
    </rPh>
    <phoneticPr fontId="1"/>
  </si>
  <si>
    <r>
      <rPr>
        <sz val="11"/>
        <color theme="1"/>
        <rFont val="ＭＳ Ｐゴシック"/>
        <family val="3"/>
        <charset val="128"/>
      </rPr>
      <t>研究生（正規課程試験合格後、修士課程進学予定）</t>
    </r>
    <r>
      <rPr>
        <sz val="11"/>
        <color theme="1"/>
        <rFont val="Arial"/>
        <family val="2"/>
      </rPr>
      <t>/Research student (proceecding to the master's degree program after passing the regular course examination of the program)</t>
    </r>
    <rPh sb="0" eb="2">
      <t>ケンキュウ</t>
    </rPh>
    <rPh sb="2" eb="3">
      <t>セイ</t>
    </rPh>
    <phoneticPr fontId="1"/>
  </si>
  <si>
    <t>DZ</t>
  </si>
  <si>
    <t>Human Resources Development on Public International Law</t>
    <phoneticPr fontId="1"/>
  </si>
  <si>
    <t>Higher Education and TVET</t>
    <phoneticPr fontId="1"/>
  </si>
  <si>
    <t>IELTS</t>
    <phoneticPr fontId="1"/>
  </si>
  <si>
    <r>
      <rPr>
        <sz val="11"/>
        <color theme="1"/>
        <rFont val="ＭＳ Ｐゴシック"/>
        <family val="3"/>
        <charset val="128"/>
      </rPr>
      <t>マッチング審査不可</t>
    </r>
    <r>
      <rPr>
        <sz val="11"/>
        <color theme="1"/>
        <rFont val="Arial"/>
        <family val="2"/>
      </rPr>
      <t>/unable to conduct the pre-application matching</t>
    </r>
    <rPh sb="5" eb="7">
      <t>シンサ</t>
    </rPh>
    <rPh sb="7" eb="9">
      <t>フカ</t>
    </rPh>
    <phoneticPr fontId="1"/>
  </si>
  <si>
    <r>
      <rPr>
        <sz val="11"/>
        <color theme="1"/>
        <rFont val="ＭＳ Ｐゴシック"/>
        <family val="3"/>
        <charset val="128"/>
      </rPr>
      <t>正規生・研究生入学どちらでも出願可</t>
    </r>
    <r>
      <rPr>
        <sz val="11"/>
        <color theme="1"/>
        <rFont val="Arial"/>
        <family val="2"/>
      </rPr>
      <t xml:space="preserve"> Application for either regular/resarch student is acceptable</t>
    </r>
    <rPh sb="0" eb="2">
      <t>セイキ</t>
    </rPh>
    <rPh sb="2" eb="3">
      <t>セイ</t>
    </rPh>
    <rPh sb="4" eb="7">
      <t>ケンキュウセイ</t>
    </rPh>
    <rPh sb="7" eb="9">
      <t>ニュウガク</t>
    </rPh>
    <rPh sb="14" eb="16">
      <t>シュツガン</t>
    </rPh>
    <rPh sb="16" eb="17">
      <t>カ</t>
    </rPh>
    <phoneticPr fontId="1"/>
  </si>
  <si>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64"/>
  </si>
  <si>
    <t>オンライン及び書面による郵送を併用
Candidates must apply both by online and post documents to university</t>
    <rPh sb="5" eb="6">
      <t>オヨ</t>
    </rPh>
    <rPh sb="7" eb="9">
      <t>ショメン</t>
    </rPh>
    <rPh sb="12" eb="14">
      <t>ユウソウ</t>
    </rPh>
    <rPh sb="15" eb="17">
      <t>ヘイヨウ</t>
    </rPh>
    <phoneticPr fontId="21"/>
  </si>
  <si>
    <t>検討中
Under consideration</t>
  </si>
  <si>
    <t>3. JICA在外事務所長からの英語能力に関する証明レター
3. A letter issued by the Representative of JICA overseas office to prove candidate's English proficiency</t>
  </si>
  <si>
    <r>
      <rPr>
        <sz val="11"/>
        <color theme="1"/>
        <rFont val="ＭＳ Ｐゴシック"/>
        <family val="3"/>
        <charset val="128"/>
      </rPr>
      <t>出願無し</t>
    </r>
    <r>
      <rPr>
        <sz val="11"/>
        <color theme="1"/>
        <rFont val="Arial"/>
        <family val="2"/>
      </rPr>
      <t>/No application</t>
    </r>
    <rPh sb="0" eb="2">
      <t>シュツガン</t>
    </rPh>
    <rPh sb="2" eb="3">
      <t>ナ</t>
    </rPh>
    <phoneticPr fontId="1"/>
  </si>
  <si>
    <r>
      <rPr>
        <sz val="11"/>
        <color theme="1"/>
        <rFont val="ＭＳ Ｐゴシック"/>
        <family val="3"/>
        <charset val="128"/>
      </rPr>
      <t>正規生（博士）</t>
    </r>
    <r>
      <rPr>
        <sz val="11"/>
        <color theme="1"/>
        <rFont val="Arial"/>
        <family val="2"/>
      </rPr>
      <t>/PhD degree program regular student</t>
    </r>
    <rPh sb="0" eb="2">
      <t>セイキ</t>
    </rPh>
    <rPh sb="2" eb="3">
      <t>セイ</t>
    </rPh>
    <rPh sb="4" eb="6">
      <t>ハクシ</t>
    </rPh>
    <phoneticPr fontId="1"/>
  </si>
  <si>
    <t>AS</t>
  </si>
  <si>
    <t>Investment Promotion and Industrial Development for Asian Region</t>
    <phoneticPr fontId="1"/>
  </si>
  <si>
    <t xml:space="preserve">Others </t>
    <phoneticPr fontId="1"/>
  </si>
  <si>
    <r>
      <rPr>
        <sz val="11"/>
        <color theme="1"/>
        <rFont val="ＭＳ Ｐゴシック"/>
        <family val="3"/>
        <charset val="128"/>
      </rPr>
      <t>選考時決定（本人の学力に応じ受入身分を決定する）</t>
    </r>
    <r>
      <rPr>
        <sz val="11"/>
        <color theme="1"/>
        <rFont val="Arial"/>
        <family val="2"/>
      </rPr>
      <t xml:space="preserve"> Status will be determined at the time of admission screening</t>
    </r>
    <phoneticPr fontId="1"/>
  </si>
  <si>
    <t>4. その他/Others
※次の設問で英語で詳細をご記載ください</t>
    <rPh sb="5" eb="6">
      <t>タ</t>
    </rPh>
    <rPh sb="15" eb="16">
      <t>ツギ</t>
    </rPh>
    <rPh sb="17" eb="19">
      <t>セツモン</t>
    </rPh>
    <rPh sb="20" eb="22">
      <t>エイゴ</t>
    </rPh>
    <rPh sb="23" eb="25">
      <t>ショウサイ</t>
    </rPh>
    <rPh sb="27" eb="29">
      <t>キサイ</t>
    </rPh>
    <phoneticPr fontId="64"/>
  </si>
  <si>
    <t>未定
To be determined</t>
    <rPh sb="0" eb="2">
      <t>ミテイ</t>
    </rPh>
    <phoneticPr fontId="21"/>
  </si>
  <si>
    <t>指導教員次第
Depends on supervisor</t>
  </si>
  <si>
    <r>
      <rPr>
        <sz val="11"/>
        <color theme="1"/>
        <rFont val="ＭＳ Ｐゴシック"/>
        <family val="3"/>
        <charset val="128"/>
      </rPr>
      <t>研究生（正規課程試験合格後、博士課程進学予定）</t>
    </r>
    <r>
      <rPr>
        <sz val="11"/>
        <color theme="1"/>
        <rFont val="Arial"/>
        <family val="2"/>
      </rPr>
      <t>/Research student (proceecding to the PhD degree program after passing the regular course examination of the program)</t>
    </r>
    <rPh sb="0" eb="2">
      <t>ケンキュウ</t>
    </rPh>
    <rPh sb="2" eb="3">
      <t>セイ</t>
    </rPh>
    <rPh sb="14" eb="16">
      <t>ハカセ</t>
    </rPh>
    <phoneticPr fontId="1"/>
  </si>
  <si>
    <t>AD</t>
  </si>
  <si>
    <t>ABE Initiative</t>
    <phoneticPr fontId="1"/>
  </si>
  <si>
    <t>統一試験スコアの提出は必須ではない
Submission of the test certificate is not required</t>
  </si>
  <si>
    <t>AO</t>
  </si>
  <si>
    <t>Project for Human Resources Development of Public Administration for Sustainable Development</t>
    <phoneticPr fontId="1"/>
  </si>
  <si>
    <t>AI</t>
  </si>
  <si>
    <t>(Africa) SDGs Global Leader</t>
    <phoneticPr fontId="1"/>
  </si>
  <si>
    <t>AQ</t>
  </si>
  <si>
    <t>(East and Central Asia) SDGs Global Leader</t>
    <phoneticPr fontId="1"/>
  </si>
  <si>
    <t>AG</t>
  </si>
  <si>
    <t>(Latin America) SDGs Global Leader</t>
    <phoneticPr fontId="1"/>
  </si>
  <si>
    <t>AR</t>
  </si>
  <si>
    <t>(Middle East and Europe) SDGs Global Leader</t>
    <phoneticPr fontId="1"/>
  </si>
  <si>
    <t>AM</t>
  </si>
  <si>
    <t xml:space="preserve">(Pacific Islands) SDGs Global Leader </t>
    <phoneticPr fontId="1"/>
  </si>
  <si>
    <t>AW</t>
  </si>
  <si>
    <t>(South Asia) SDGs Global Leader</t>
    <phoneticPr fontId="1"/>
  </si>
  <si>
    <t>AU</t>
  </si>
  <si>
    <t xml:space="preserve">(Southeast Asia) SDGs Global Leader </t>
    <phoneticPr fontId="1"/>
  </si>
  <si>
    <t>AT</t>
  </si>
  <si>
    <t>AZ</t>
  </si>
  <si>
    <t>BS</t>
  </si>
  <si>
    <t>BH</t>
  </si>
  <si>
    <t>BD</t>
  </si>
  <si>
    <t>BB</t>
  </si>
  <si>
    <t>BY</t>
  </si>
  <si>
    <t>BE</t>
  </si>
  <si>
    <t>BZ</t>
  </si>
  <si>
    <t>BJ</t>
  </si>
  <si>
    <t>BM</t>
  </si>
  <si>
    <t>BT</t>
  </si>
  <si>
    <t>BO</t>
  </si>
  <si>
    <t>BQ</t>
  </si>
  <si>
    <t>BA</t>
  </si>
  <si>
    <t>BW</t>
  </si>
  <si>
    <t>BV</t>
  </si>
  <si>
    <t>BR</t>
  </si>
  <si>
    <t>IO</t>
  </si>
  <si>
    <t>BN</t>
  </si>
  <si>
    <t>BG</t>
  </si>
  <si>
    <t>BF</t>
  </si>
  <si>
    <t>BI</t>
  </si>
  <si>
    <t>KH</t>
  </si>
  <si>
    <t>CM</t>
  </si>
  <si>
    <t>CA</t>
  </si>
  <si>
    <t>CV</t>
  </si>
  <si>
    <t>KY</t>
  </si>
  <si>
    <t>CF</t>
  </si>
  <si>
    <t>TD</t>
  </si>
  <si>
    <t>CL</t>
  </si>
  <si>
    <t>CN</t>
  </si>
  <si>
    <t>CX</t>
  </si>
  <si>
    <t>CC</t>
  </si>
  <si>
    <t>CO</t>
  </si>
  <si>
    <t>KM</t>
  </si>
  <si>
    <t>CG</t>
  </si>
  <si>
    <t>Congo, DR</t>
    <phoneticPr fontId="62"/>
  </si>
  <si>
    <t>CD</t>
  </si>
  <si>
    <t>CK</t>
  </si>
  <si>
    <t>CR</t>
  </si>
  <si>
    <t>HR</t>
  </si>
  <si>
    <t>CU</t>
  </si>
  <si>
    <t>Curacao</t>
    <phoneticPr fontId="62"/>
  </si>
  <si>
    <t>CW</t>
  </si>
  <si>
    <t>CY</t>
  </si>
  <si>
    <t>Czech Republic</t>
    <phoneticPr fontId="62"/>
  </si>
  <si>
    <t>CZ</t>
  </si>
  <si>
    <t>DK</t>
  </si>
  <si>
    <t>DJ</t>
  </si>
  <si>
    <t>DM</t>
  </si>
  <si>
    <t>DO</t>
  </si>
  <si>
    <t>EC</t>
  </si>
  <si>
    <t>EG</t>
  </si>
  <si>
    <t>SV</t>
  </si>
  <si>
    <t>GQ</t>
  </si>
  <si>
    <t>ER</t>
  </si>
  <si>
    <t>EE</t>
  </si>
  <si>
    <t>ET</t>
  </si>
  <si>
    <t>FK</t>
  </si>
  <si>
    <t>FO</t>
  </si>
  <si>
    <t>FJ</t>
  </si>
  <si>
    <t>FI</t>
  </si>
  <si>
    <t>FR</t>
  </si>
  <si>
    <t>GF</t>
  </si>
  <si>
    <t>PF</t>
  </si>
  <si>
    <t>TF</t>
  </si>
  <si>
    <t>GA</t>
  </si>
  <si>
    <t>GM</t>
  </si>
  <si>
    <t>GE</t>
  </si>
  <si>
    <t>DE</t>
  </si>
  <si>
    <t>GH</t>
  </si>
  <si>
    <t>GI</t>
  </si>
  <si>
    <t>GR</t>
  </si>
  <si>
    <t>GL</t>
  </si>
  <si>
    <t>GD</t>
  </si>
  <si>
    <t>GP</t>
  </si>
  <si>
    <t>GU</t>
  </si>
  <si>
    <t>GT</t>
  </si>
  <si>
    <t>GG</t>
  </si>
  <si>
    <t>GN</t>
  </si>
  <si>
    <t>GW</t>
  </si>
  <si>
    <t>GY</t>
  </si>
  <si>
    <t>HT</t>
  </si>
  <si>
    <t>HM</t>
  </si>
  <si>
    <t>VA</t>
  </si>
  <si>
    <t>HN</t>
  </si>
  <si>
    <t>HK</t>
  </si>
  <si>
    <t>HU</t>
  </si>
  <si>
    <t>IS</t>
  </si>
  <si>
    <t>IN</t>
  </si>
  <si>
    <t>ID</t>
  </si>
  <si>
    <t>Iran</t>
    <phoneticPr fontId="62"/>
  </si>
  <si>
    <t>IR</t>
  </si>
  <si>
    <t>IQ</t>
  </si>
  <si>
    <t>IE</t>
  </si>
  <si>
    <t>IM</t>
  </si>
  <si>
    <t>IL</t>
  </si>
  <si>
    <t>IT</t>
  </si>
  <si>
    <t>Ivory Coast (Côte d'Ivoire)</t>
    <phoneticPr fontId="62"/>
  </si>
  <si>
    <t>CI</t>
  </si>
  <si>
    <t>JM</t>
  </si>
  <si>
    <t>JP</t>
  </si>
  <si>
    <t>JE</t>
  </si>
  <si>
    <t>JO</t>
  </si>
  <si>
    <t>KZ</t>
  </si>
  <si>
    <t>KE</t>
  </si>
  <si>
    <t>Kingdom of Eswatini</t>
    <phoneticPr fontId="1"/>
  </si>
  <si>
    <t>SZ</t>
  </si>
  <si>
    <t>KI</t>
  </si>
  <si>
    <t>KR</t>
  </si>
  <si>
    <t>KW</t>
  </si>
  <si>
    <t>KG</t>
  </si>
  <si>
    <t>LA</t>
  </si>
  <si>
    <t>LV</t>
  </si>
  <si>
    <t>LB</t>
  </si>
  <si>
    <t>LS</t>
  </si>
  <si>
    <t>LR</t>
  </si>
  <si>
    <t>LY</t>
  </si>
  <si>
    <t>LI</t>
  </si>
  <si>
    <t>LT</t>
  </si>
  <si>
    <t>LU</t>
  </si>
  <si>
    <t>Macao</t>
    <phoneticPr fontId="62"/>
  </si>
  <si>
    <t>MO</t>
  </si>
  <si>
    <t>Macedonia, Republic of</t>
    <phoneticPr fontId="62"/>
  </si>
  <si>
    <t>MK</t>
  </si>
  <si>
    <t>MG</t>
  </si>
  <si>
    <t>MW</t>
  </si>
  <si>
    <t>MY</t>
  </si>
  <si>
    <t>MV</t>
  </si>
  <si>
    <t>ML</t>
  </si>
  <si>
    <t>MT</t>
  </si>
  <si>
    <t>MH</t>
  </si>
  <si>
    <t>MQ</t>
  </si>
  <si>
    <t>MR</t>
  </si>
  <si>
    <t>MU</t>
  </si>
  <si>
    <t>YT</t>
  </si>
  <si>
    <t>MX</t>
  </si>
  <si>
    <t>FM</t>
  </si>
  <si>
    <t>MD</t>
  </si>
  <si>
    <t>MC</t>
  </si>
  <si>
    <t>MN</t>
  </si>
  <si>
    <t>ME</t>
  </si>
  <si>
    <t>MS</t>
  </si>
  <si>
    <t>MA</t>
  </si>
  <si>
    <t>MZ</t>
  </si>
  <si>
    <t>MM</t>
  </si>
  <si>
    <t>NR</t>
  </si>
  <si>
    <t>NP</t>
  </si>
  <si>
    <t>NL</t>
  </si>
  <si>
    <t>NC</t>
  </si>
  <si>
    <t>NZ</t>
  </si>
  <si>
    <t>NI</t>
  </si>
  <si>
    <t>NE</t>
  </si>
  <si>
    <t>NG</t>
  </si>
  <si>
    <t>NU</t>
  </si>
  <si>
    <t>NF</t>
  </si>
  <si>
    <t>North Korea</t>
    <phoneticPr fontId="62"/>
  </si>
  <si>
    <t>KP</t>
    <phoneticPr fontId="62"/>
  </si>
  <si>
    <t>MP</t>
  </si>
  <si>
    <t>NO</t>
  </si>
  <si>
    <t>OM</t>
  </si>
  <si>
    <t>PK</t>
  </si>
  <si>
    <t>PW</t>
  </si>
  <si>
    <t>PS</t>
  </si>
  <si>
    <t>PA</t>
  </si>
  <si>
    <t>PG</t>
  </si>
  <si>
    <t>PY</t>
  </si>
  <si>
    <t>PE</t>
  </si>
  <si>
    <t>PH</t>
  </si>
  <si>
    <t>PN</t>
  </si>
  <si>
    <t>PL</t>
  </si>
  <si>
    <t>PT</t>
  </si>
  <si>
    <t>PR</t>
  </si>
  <si>
    <t>QA</t>
  </si>
  <si>
    <t>Republic of Kosovo</t>
    <phoneticPr fontId="62"/>
  </si>
  <si>
    <t>XK</t>
    <phoneticPr fontId="62"/>
  </si>
  <si>
    <t>Reunion</t>
    <phoneticPr fontId="62"/>
  </si>
  <si>
    <t>RE</t>
  </si>
  <si>
    <t>RO</t>
  </si>
  <si>
    <t>RU</t>
  </si>
  <si>
    <t>RW</t>
  </si>
  <si>
    <t>Saint Barthelemy</t>
    <phoneticPr fontId="62"/>
  </si>
  <si>
    <t>BL</t>
  </si>
  <si>
    <t>KN</t>
    <phoneticPr fontId="62"/>
  </si>
  <si>
    <t>LC</t>
  </si>
  <si>
    <t>MF</t>
  </si>
  <si>
    <t>PM</t>
  </si>
  <si>
    <t>VC</t>
  </si>
  <si>
    <t>WS</t>
  </si>
  <si>
    <t>SM</t>
  </si>
  <si>
    <t>ST</t>
  </si>
  <si>
    <t>SA</t>
  </si>
  <si>
    <t>SN</t>
  </si>
  <si>
    <t>RS</t>
  </si>
  <si>
    <t>SC</t>
  </si>
  <si>
    <t>SL</t>
  </si>
  <si>
    <t>SG</t>
  </si>
  <si>
    <t>SX</t>
  </si>
  <si>
    <t>SK</t>
  </si>
  <si>
    <t>SI</t>
  </si>
  <si>
    <t>SB</t>
  </si>
  <si>
    <t>SO</t>
  </si>
  <si>
    <t>Sou. Georgia and the Sou. Sandwich Is.</t>
    <phoneticPr fontId="62"/>
  </si>
  <si>
    <t>GS</t>
  </si>
  <si>
    <t>SS</t>
  </si>
  <si>
    <t>ES</t>
  </si>
  <si>
    <t>LK</t>
  </si>
  <si>
    <t>St. Helena Ascension-Tristanda Cunha</t>
    <phoneticPr fontId="62"/>
  </si>
  <si>
    <t>SH</t>
    <phoneticPr fontId="62"/>
  </si>
  <si>
    <t>SD</t>
  </si>
  <si>
    <t>SR</t>
  </si>
  <si>
    <t>SJ</t>
  </si>
  <si>
    <t>SE</t>
  </si>
  <si>
    <t>CH</t>
  </si>
  <si>
    <t>Syria</t>
    <phoneticPr fontId="62"/>
  </si>
  <si>
    <t>SY</t>
  </si>
  <si>
    <t>Taiwan</t>
    <phoneticPr fontId="62"/>
  </si>
  <si>
    <t>TW</t>
  </si>
  <si>
    <t>TJ</t>
  </si>
  <si>
    <t>Tanzania, United Republic of</t>
    <phoneticPr fontId="1"/>
  </si>
  <si>
    <t>TZ</t>
  </si>
  <si>
    <t>TH</t>
  </si>
  <si>
    <t>TL</t>
  </si>
  <si>
    <t>TG</t>
  </si>
  <si>
    <t>TK</t>
  </si>
  <si>
    <t>TO</t>
  </si>
  <si>
    <t>TT</t>
  </si>
  <si>
    <t>TN</t>
  </si>
  <si>
    <t>TR</t>
  </si>
  <si>
    <t>TM</t>
  </si>
  <si>
    <t>TC</t>
  </si>
  <si>
    <t>TV</t>
  </si>
  <si>
    <t>UG</t>
  </si>
  <si>
    <t>UA</t>
  </si>
  <si>
    <t>AE</t>
  </si>
  <si>
    <t>GB</t>
  </si>
  <si>
    <t>US</t>
  </si>
  <si>
    <t>United States Minor Outlying Is.</t>
    <phoneticPr fontId="62"/>
  </si>
  <si>
    <t>UM</t>
  </si>
  <si>
    <t>UY</t>
  </si>
  <si>
    <t>UZ</t>
  </si>
  <si>
    <t>VU</t>
  </si>
  <si>
    <t>Venezuela</t>
    <phoneticPr fontId="62"/>
  </si>
  <si>
    <t>VE</t>
  </si>
  <si>
    <t>VN</t>
  </si>
  <si>
    <t>VG</t>
  </si>
  <si>
    <t>VI</t>
  </si>
  <si>
    <t>WF</t>
  </si>
  <si>
    <t>EH</t>
  </si>
  <si>
    <t>YE</t>
  </si>
  <si>
    <t>ZM</t>
  </si>
  <si>
    <t>ZW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</si>
</sst>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809]dd\ mmmm\ yyyy;@"/>
    <numFmt numFmtId="165" formatCode="0_);[Red]\(0\)"/>
    <numFmt numFmtId="166" formatCode="[$-F400]h:mm:ss\ AM/PM"/>
  </numFmts>
  <fonts count="76">
    <font>
      <sz val="11"/>
      <color theme="1"/>
      <name val="Calibri"/>
      <family val="2"/>
      <charset val="128"/>
      <scheme val="minor"/>
    </font>
    <font>
      <sz val="6"/>
      <name val="Calibri"/>
      <family val="2"/>
      <charset val="128"/>
      <scheme val="minor"/>
    </font>
    <font>
      <sz val="10"/>
      <color theme="1"/>
      <name val="Arial"/>
      <family val="2"/>
    </font>
    <font>
      <b/>
      <sz val="10"/>
      <color theme="1"/>
      <name val="Arial"/>
      <family val="2"/>
    </font>
    <font>
      <b/>
      <u/>
      <sz val="10"/>
      <color theme="1"/>
      <name val="Arial"/>
      <family val="2"/>
    </font>
    <font>
      <sz val="9"/>
      <color theme="1"/>
      <name val="Arial"/>
      <family val="2"/>
    </font>
    <font>
      <sz val="8"/>
      <color theme="1"/>
      <name val="Arial"/>
      <family val="2"/>
    </font>
    <font>
      <u/>
      <sz val="9"/>
      <color theme="1"/>
      <name val="Arial"/>
      <family val="2"/>
    </font>
    <font>
      <sz val="12"/>
      <color theme="1"/>
      <name val="ＭＳ ゴシック"/>
      <family val="3"/>
      <charset val="128"/>
    </font>
    <font>
      <sz val="7"/>
      <color theme="1"/>
      <name val="Arial"/>
      <family val="2"/>
    </font>
    <font>
      <i/>
      <sz val="9"/>
      <color theme="1"/>
      <name val="Arial"/>
      <family val="2"/>
    </font>
    <font>
      <sz val="10"/>
      <color rgb="FFFF0000"/>
      <name val="Arial"/>
      <family val="2"/>
    </font>
    <font>
      <b/>
      <sz val="9"/>
      <color theme="1"/>
      <name val="Arial"/>
      <family val="2"/>
    </font>
    <font>
      <b/>
      <sz val="8"/>
      <color theme="1"/>
      <name val="Arial"/>
      <family val="2"/>
    </font>
    <font>
      <sz val="7.5"/>
      <name val="Arial"/>
      <family val="2"/>
    </font>
    <font>
      <sz val="7.5"/>
      <name val="ＭＳ Ｐゴシック"/>
      <family val="3"/>
      <charset val="128"/>
    </font>
    <font>
      <sz val="7"/>
      <color theme="1"/>
      <name val="ＭＳ Ｐゴシック"/>
      <family val="3"/>
      <charset val="128"/>
    </font>
    <font>
      <b/>
      <sz val="11"/>
      <name val="Arial"/>
      <family val="2"/>
    </font>
    <font>
      <b/>
      <sz val="11"/>
      <color theme="1"/>
      <name val="Calibri"/>
      <family val="3"/>
      <charset val="128"/>
      <scheme val="minor"/>
    </font>
    <font>
      <sz val="8"/>
      <color theme="1"/>
      <name val="ＭＳ Ｐゴシック"/>
      <family val="3"/>
      <charset val="128"/>
    </font>
    <font>
      <b/>
      <sz val="10"/>
      <color theme="1"/>
      <name val="ＭＳ Ｐゴシック"/>
      <family val="3"/>
      <charset val="128"/>
    </font>
    <font>
      <sz val="11"/>
      <color theme="1"/>
      <name val="Calibri"/>
      <family val="2"/>
      <charset val="128"/>
      <scheme val="minor"/>
    </font>
    <font>
      <sz val="10"/>
      <name val="Arial"/>
      <family val="2"/>
    </font>
    <font>
      <sz val="10"/>
      <color theme="1"/>
      <name val="ＭＳ Ｐゴシック"/>
      <family val="3"/>
      <charset val="128"/>
    </font>
    <font>
      <u/>
      <sz val="11"/>
      <color theme="10"/>
      <name val="Calibri"/>
      <family val="2"/>
      <charset val="128"/>
      <scheme val="minor"/>
    </font>
    <font>
      <sz val="7"/>
      <name val="Arial"/>
      <family val="2"/>
    </font>
    <font>
      <b/>
      <u/>
      <sz val="10"/>
      <color rgb="FFFF0000"/>
      <name val="Arial"/>
      <family val="2"/>
    </font>
    <font>
      <b/>
      <sz val="10"/>
      <color rgb="FFFF0000"/>
      <name val="Arial"/>
      <family val="2"/>
    </font>
    <font>
      <sz val="8"/>
      <color rgb="FFFF0000"/>
      <name val="Arial"/>
      <family val="2"/>
    </font>
    <font>
      <sz val="11"/>
      <name val="Arial"/>
      <family val="2"/>
    </font>
    <font>
      <sz val="9"/>
      <color rgb="FF000000"/>
      <name val="Arial"/>
      <family val="2"/>
    </font>
    <font>
      <i/>
      <sz val="9"/>
      <color rgb="FF000000"/>
      <name val="Arial"/>
      <family val="2"/>
    </font>
    <font>
      <sz val="10"/>
      <color rgb="FF000000"/>
      <name val="Arial"/>
      <family val="2"/>
    </font>
    <font>
      <sz val="8"/>
      <color rgb="FF000000"/>
      <name val="Arial"/>
      <family val="2"/>
    </font>
    <font>
      <sz val="10"/>
      <color theme="1"/>
      <name val="Segoe UI Symbol"/>
      <family val="3"/>
    </font>
    <font>
      <sz val="7.5"/>
      <name val="Arial"/>
      <family val="3"/>
      <charset val="128"/>
    </font>
    <font>
      <sz val="10"/>
      <color theme="1"/>
      <name val="ＭＳ Ｐゴシック"/>
      <family val="2"/>
      <charset val="128"/>
    </font>
    <font>
      <sz val="7.5"/>
      <color rgb="FF000000"/>
      <name val="Arial"/>
      <family val="2"/>
    </font>
    <font>
      <b/>
      <sz val="11"/>
      <color rgb="FF000000"/>
      <name val="游ゴシック"/>
      <family val="3"/>
      <charset val="128"/>
    </font>
    <font>
      <sz val="11"/>
      <color rgb="FF000000"/>
      <name val="游ゴシック"/>
      <family val="3"/>
      <charset val="128"/>
    </font>
    <font>
      <sz val="7.5"/>
      <name val="ＭＳ Ｐゴシック"/>
      <family val="2"/>
      <charset val="128"/>
    </font>
    <font>
      <sz val="7.5"/>
      <name val="Segoe UI Symbol"/>
      <family val="2"/>
    </font>
    <font>
      <sz val="7.5"/>
      <name val="MS UI Gothic"/>
      <family val="2"/>
      <charset val="1"/>
    </font>
    <font>
      <sz val="7.5"/>
      <name val="Arial"/>
      <family val="2"/>
      <charset val="128"/>
    </font>
    <font>
      <sz val="11"/>
      <color rgb="FF000000"/>
      <name val="BIZ UDPゴシック"/>
      <family val="3"/>
      <charset val="128"/>
    </font>
    <font>
      <sz val="11"/>
      <color theme="1"/>
      <name val="BIZ UDPゴシック"/>
      <family val="3"/>
      <charset val="128"/>
    </font>
    <font>
      <sz val="11"/>
      <color theme="1"/>
      <name val="Arial"/>
      <family val="2"/>
    </font>
    <font>
      <sz val="11"/>
      <color theme="1"/>
      <name val="ＭＳ Ｐゴシック"/>
      <family val="3"/>
      <charset val="128"/>
    </font>
    <font>
      <sz val="12"/>
      <color theme="1"/>
      <name val="ＭＳ ゴシック"/>
      <family val="2"/>
      <charset val="128"/>
    </font>
    <font>
      <sz val="8"/>
      <color rgb="FF000000"/>
      <name val="ＭＳ ゴシック"/>
      <family val="3"/>
      <charset val="128"/>
    </font>
    <font>
      <sz val="9"/>
      <color rgb="FF000000"/>
      <name val="Meiryo UI"/>
      <family val="3"/>
      <charset val="128"/>
    </font>
    <font>
      <sz val="11"/>
      <color theme="1"/>
      <name val="游ゴシック"/>
      <family val="2"/>
      <charset val="128"/>
    </font>
    <font>
      <sz val="10"/>
      <color theme="0"/>
      <name val="Arial"/>
      <family val="2"/>
    </font>
    <font>
      <sz val="11"/>
      <color rgb="FF444444"/>
      <name val="Arial"/>
      <family val="2"/>
    </font>
    <font>
      <sz val="10"/>
      <color rgb="FF000000"/>
      <name val="ＭＳ Ｐゴシック"/>
      <family val="3"/>
      <charset val="128"/>
    </font>
    <font>
      <sz val="10"/>
      <name val="ＭＳ Ｐゴシック"/>
      <family val="3"/>
      <charset val="128"/>
    </font>
    <font>
      <sz val="10"/>
      <color rgb="FFFF0000"/>
      <name val="ＭＳ Ｐゴシック"/>
      <family val="3"/>
      <charset val="128"/>
    </font>
    <font>
      <u/>
      <sz val="11"/>
      <color rgb="FF0563C1"/>
      <name val="Calibri"/>
      <family val="3"/>
      <charset val="128"/>
      <scheme val="minor"/>
    </font>
    <font>
      <sz val="7"/>
      <color rgb="FF444444"/>
      <name val="Meiryo UI"/>
      <family val="3"/>
      <charset val="128"/>
    </font>
    <font>
      <sz val="10"/>
      <color rgb="FFFFFFFF"/>
      <name val="Arial"/>
      <family val="2"/>
    </font>
    <font>
      <sz val="7.5"/>
      <color rgb="FF000000"/>
      <name val="ＭＳ Ｐゴシック"/>
      <family val="3"/>
      <charset val="128"/>
    </font>
    <font>
      <sz val="9"/>
      <color theme="1"/>
      <name val="Meiryo UI"/>
      <family val="2"/>
      <charset val="128"/>
    </font>
    <font>
      <sz val="6"/>
      <name val="Meiryo UI"/>
      <family val="2"/>
      <charset val="128"/>
    </font>
    <font>
      <sz val="11"/>
      <name val="ＭＳ Ｐゴシック"/>
      <family val="3"/>
      <charset val="128"/>
    </font>
    <font>
      <u/>
      <sz val="10"/>
      <color theme="10"/>
      <name val="Arial"/>
      <family val="2"/>
    </font>
    <font>
      <b/>
      <sz val="14"/>
      <color theme="1"/>
      <name val="Arial"/>
      <family val="2"/>
    </font>
    <font>
      <sz val="12"/>
      <color theme="1"/>
      <name val="BIZ UDゴシック"/>
      <family val="3"/>
      <charset val="128"/>
    </font>
    <font>
      <b/>
      <sz val="12"/>
      <color rgb="FFFF0000"/>
      <name val="BIZ UDゴシック"/>
      <family val="3"/>
      <charset val="128"/>
    </font>
    <font>
      <sz val="12"/>
      <color theme="1"/>
      <name val="Arial"/>
      <family val="2"/>
    </font>
    <font>
      <sz val="11"/>
      <name val="BIZ UDゴシック"/>
      <family val="3"/>
      <charset val="128"/>
    </font>
    <font>
      <sz val="11"/>
      <name val="BIZ UDPゴシック"/>
      <family val="3"/>
      <charset val="128"/>
    </font>
    <font>
      <vertAlign val="subscript"/>
      <sz val="11"/>
      <color theme="1"/>
      <name val="BIZ UDゴシック"/>
      <family val="3"/>
      <charset val="128"/>
    </font>
    <font>
      <sz val="11"/>
      <color theme="1"/>
      <name val="BIZ UDゴシック"/>
      <family val="3"/>
      <charset val="128"/>
    </font>
    <font>
      <sz val="11"/>
      <color theme="1"/>
      <name val="ＭＳ ゴシック"/>
      <family val="3"/>
      <charset val="128"/>
    </font>
    <font>
      <sz val="11"/>
      <color theme="1"/>
      <name val="Arial"/>
      <family val="3"/>
      <charset val="128"/>
    </font>
    <font>
      <sz val="9"/>
      <color rgb="FF000000"/>
      <name val="Meiryo UI"/>
      <family val="2"/>
    </font>
  </fonts>
  <fills count="21">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rgb="FFD9D9D9"/>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FF00"/>
        <bgColor rgb="FF000000"/>
      </patternFill>
    </fill>
    <fill>
      <patternFill patternType="solid">
        <fgColor rgb="FFE7E6E6"/>
        <bgColor rgb="FF000000"/>
      </patternFill>
    </fill>
    <fill>
      <patternFill patternType="solid">
        <fgColor rgb="FFD6DCE4"/>
        <bgColor rgb="FF000000"/>
      </patternFill>
    </fill>
    <fill>
      <patternFill patternType="solid">
        <fgColor rgb="FFDDEBF7"/>
        <bgColor rgb="FF000000"/>
      </patternFill>
    </fill>
    <fill>
      <patternFill patternType="solid">
        <fgColor rgb="FFE2EFDA"/>
        <bgColor rgb="FF000000"/>
      </patternFill>
    </fill>
    <fill>
      <patternFill patternType="solid">
        <fgColor rgb="FFFCE4D6"/>
        <bgColor rgb="FF000000"/>
      </patternFill>
    </fill>
    <fill>
      <patternFill patternType="solid">
        <fgColor rgb="FFEDEDED"/>
        <bgColor rgb="FF000000"/>
      </patternFill>
    </fill>
    <fill>
      <patternFill patternType="solid">
        <fgColor rgb="FFD9D9D9"/>
        <bgColor rgb="FF000000"/>
      </patternFill>
    </fill>
    <fill>
      <patternFill patternType="solid">
        <fgColor rgb="FFFFFFFF"/>
        <bgColor indexed="64"/>
      </patternFill>
    </fill>
    <fill>
      <patternFill patternType="solid">
        <fgColor theme="7" tint="0.79998168889431442"/>
        <bgColor indexed="64"/>
      </patternFill>
    </fill>
    <fill>
      <patternFill patternType="solid">
        <fgColor theme="4" tint="0.59999389629810485"/>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right/>
      <top style="thin">
        <color auto="1"/>
      </top>
      <bottom style="medium">
        <color auto="1"/>
      </bottom>
      <diagonal/>
    </border>
    <border>
      <left style="medium">
        <color auto="1"/>
      </left>
      <right/>
      <top style="double">
        <color auto="1"/>
      </top>
      <bottom/>
      <diagonal/>
    </border>
    <border>
      <left/>
      <right/>
      <top style="double">
        <color auto="1"/>
      </top>
      <bottom/>
      <diagonal/>
    </border>
    <border>
      <left/>
      <right style="thin">
        <color indexed="64"/>
      </right>
      <top style="double">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auto="1"/>
      </right>
      <top style="medium">
        <color indexed="64"/>
      </top>
      <bottom style="double">
        <color indexed="64"/>
      </bottom>
      <diagonal/>
    </border>
    <border>
      <left/>
      <right style="medium">
        <color auto="1"/>
      </right>
      <top style="double">
        <color auto="1"/>
      </top>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double">
        <color auto="1"/>
      </bottom>
      <diagonal/>
    </border>
    <border>
      <left/>
      <right style="medium">
        <color auto="1"/>
      </right>
      <top/>
      <bottom style="double">
        <color auto="1"/>
      </bottom>
      <diagonal/>
    </border>
    <border>
      <left/>
      <right style="medium">
        <color auto="1"/>
      </right>
      <top style="thin">
        <color indexed="64"/>
      </top>
      <bottom style="thin">
        <color indexed="64"/>
      </bottom>
      <diagonal/>
    </border>
    <border>
      <left/>
      <right style="medium">
        <color auto="1"/>
      </right>
      <top style="thin">
        <color auto="1"/>
      </top>
      <bottom style="medium">
        <color auto="1"/>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Dashed">
        <color auto="1"/>
      </top>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indexed="64"/>
      </right>
      <top style="medium">
        <color rgb="FF000000"/>
      </top>
      <bottom/>
      <diagonal/>
    </border>
    <border>
      <left style="thin">
        <color indexed="64"/>
      </left>
      <right/>
      <top style="medium">
        <color rgb="FF000000"/>
      </top>
      <bottom/>
      <diagonal/>
    </border>
    <border>
      <left/>
      <right style="thin">
        <color indexed="64"/>
      </right>
      <top/>
      <bottom style="medium">
        <color rgb="FF000000"/>
      </bottom>
      <diagonal/>
    </border>
    <border>
      <left style="thin">
        <color indexed="64"/>
      </left>
      <right/>
      <top/>
      <bottom style="medium">
        <color rgb="FF000000"/>
      </bottom>
      <diagonal/>
    </border>
    <border>
      <left/>
      <right/>
      <top style="thin">
        <color rgb="FF000000"/>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right style="thin">
        <color indexed="64"/>
      </right>
      <top style="medium">
        <color rgb="FF000000"/>
      </top>
      <bottom style="thin">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right style="medium">
        <color rgb="FF000000"/>
      </right>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rgb="FF000000"/>
      </left>
      <right style="thin">
        <color indexed="64"/>
      </right>
      <top style="thin">
        <color indexed="64"/>
      </top>
      <bottom style="medium">
        <color rgb="FF000000"/>
      </bottom>
      <diagonal/>
    </border>
    <border>
      <left style="thin">
        <color rgb="FF000000"/>
      </left>
      <right style="thin">
        <color rgb="FF000000"/>
      </right>
      <top style="thin">
        <color rgb="FF000000"/>
      </top>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style="thin">
        <color rgb="FF000000"/>
      </left>
      <right/>
      <top style="medium">
        <color rgb="FF000000"/>
      </top>
      <bottom/>
      <diagonal/>
    </border>
    <border>
      <left/>
      <right style="thin">
        <color rgb="FF000000"/>
      </right>
      <top style="medium">
        <color rgb="FF000000"/>
      </top>
      <bottom/>
      <diagonal/>
    </border>
    <border>
      <left style="medium">
        <color rgb="FF000000"/>
      </left>
      <right/>
      <top/>
      <bottom style="medium">
        <color indexed="64"/>
      </bottom>
      <diagonal/>
    </border>
    <border>
      <left/>
      <right style="medium">
        <color rgb="FF000000"/>
      </right>
      <top/>
      <bottom style="thin">
        <color rgb="FF000000"/>
      </bottom>
      <diagonal/>
    </border>
    <border>
      <left style="medium">
        <color rgb="FF000000"/>
      </left>
      <right/>
      <top style="medium">
        <color indexed="64"/>
      </top>
      <bottom/>
      <diagonal/>
    </border>
    <border>
      <left style="medium">
        <color rgb="FF000000"/>
      </left>
      <right/>
      <top/>
      <bottom style="thin">
        <color indexed="64"/>
      </bottom>
      <diagonal/>
    </border>
    <border>
      <left style="thin">
        <color indexed="64"/>
      </left>
      <right style="medium">
        <color rgb="FF000000"/>
      </right>
      <top style="thin">
        <color indexed="64"/>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top style="thin">
        <color indexed="64"/>
      </top>
      <bottom style="medium">
        <color indexed="64"/>
      </bottom>
      <diagonal/>
    </border>
    <border>
      <left style="thin">
        <color rgb="FF000000"/>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medium">
        <color rgb="FF000000"/>
      </right>
      <top style="thin">
        <color indexed="64"/>
      </top>
      <bottom style="thin">
        <color rgb="FF000000"/>
      </bottom>
      <diagonal/>
    </border>
    <border>
      <left style="thin">
        <color rgb="FF000000"/>
      </left>
      <right style="thin">
        <color indexed="64"/>
      </right>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s>
  <cellStyleXfs count="5">
    <xf numFmtId="0" fontId="0" fillId="0" borderId="0">
      <alignment vertical="center"/>
    </xf>
    <xf numFmtId="0" fontId="8" fillId="0" borderId="0">
      <alignment vertical="center"/>
    </xf>
    <xf numFmtId="0" fontId="21" fillId="0" borderId="0">
      <alignment vertical="center"/>
    </xf>
    <xf numFmtId="0" fontId="24" fillId="0" borderId="0" applyNumberFormat="0" applyFill="0" applyBorder="0" applyAlignment="0" applyProtection="0">
      <alignment vertical="center"/>
    </xf>
    <xf numFmtId="0" fontId="61" fillId="0" borderId="0">
      <alignment vertical="center"/>
    </xf>
  </cellStyleXfs>
  <cellXfs count="1189">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0" fillId="0" borderId="0" xfId="0" applyAlignment="1">
      <alignment vertical="center" wrapText="1"/>
    </xf>
    <xf numFmtId="0" fontId="2" fillId="0" borderId="0" xfId="0" applyFont="1" applyAlignment="1">
      <alignment vertical="center" wrapText="1"/>
    </xf>
    <xf numFmtId="0" fontId="3" fillId="0" borderId="0" xfId="0" applyFont="1">
      <alignment vertical="center"/>
    </xf>
    <xf numFmtId="0" fontId="6" fillId="0" borderId="0" xfId="0" applyFont="1">
      <alignment vertical="center"/>
    </xf>
    <xf numFmtId="0" fontId="5" fillId="0" borderId="0" xfId="0" applyFont="1" applyAlignment="1">
      <alignment vertical="center" shrinkToFit="1"/>
    </xf>
    <xf numFmtId="0" fontId="5" fillId="0" borderId="0" xfId="0" applyFont="1">
      <alignment vertical="center"/>
    </xf>
    <xf numFmtId="0" fontId="5" fillId="0" borderId="0" xfId="0" applyFont="1" applyAlignment="1">
      <alignment shrinkToFit="1"/>
    </xf>
    <xf numFmtId="0" fontId="5" fillId="0" borderId="0" xfId="0" applyFont="1" applyAlignment="1">
      <alignment vertical="top" shrinkToFit="1"/>
    </xf>
    <xf numFmtId="0" fontId="2" fillId="0" borderId="0" xfId="0" applyFont="1" applyAlignment="1">
      <alignment vertical="top"/>
    </xf>
    <xf numFmtId="0" fontId="5" fillId="0" borderId="0" xfId="0" applyFont="1" applyAlignment="1">
      <alignment horizontal="justify" vertical="top"/>
    </xf>
    <xf numFmtId="0" fontId="5" fillId="0" borderId="0" xfId="0" applyFont="1" applyAlignment="1">
      <alignment horizontal="left" wrapText="1"/>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wrapText="1"/>
    </xf>
    <xf numFmtId="0" fontId="2" fillId="0" borderId="0" xfId="0" applyFont="1" applyAlignment="1"/>
    <xf numFmtId="0" fontId="2" fillId="0" borderId="0" xfId="0" applyFont="1" applyAlignment="1">
      <alignment wrapText="1"/>
    </xf>
    <xf numFmtId="0" fontId="2" fillId="0" borderId="6" xfId="0" applyFont="1" applyBorder="1">
      <alignment vertical="center"/>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Alignment="1">
      <alignment vertical="center" wrapText="1" shrinkToFit="1"/>
    </xf>
    <xf numFmtId="0" fontId="2" fillId="0" borderId="0" xfId="0" applyFont="1" applyAlignment="1">
      <alignment horizontal="center" vertical="center" wrapText="1"/>
    </xf>
    <xf numFmtId="0" fontId="2" fillId="0" borderId="0" xfId="0" applyFont="1" applyAlignment="1">
      <alignment vertical="center" shrinkToFit="1"/>
    </xf>
    <xf numFmtId="0" fontId="2" fillId="0" borderId="0" xfId="0" applyFont="1" applyAlignment="1">
      <alignment horizontal="left" vertical="center"/>
    </xf>
    <xf numFmtId="0" fontId="2" fillId="0" borderId="19" xfId="0" applyFont="1" applyBorder="1" applyAlignment="1">
      <alignment vertical="center" wrapText="1"/>
    </xf>
    <xf numFmtId="0" fontId="6" fillId="0" borderId="0" xfId="0" applyFont="1" applyAlignment="1">
      <alignment horizontal="left" vertical="center"/>
    </xf>
    <xf numFmtId="0" fontId="2" fillId="0" borderId="0" xfId="0" applyFont="1" applyAlignment="1">
      <alignment horizontal="left"/>
    </xf>
    <xf numFmtId="0" fontId="5" fillId="0" borderId="0" xfId="0" applyFont="1" applyAlignment="1">
      <alignment horizontal="left" vertical="center"/>
    </xf>
    <xf numFmtId="0" fontId="2" fillId="0" borderId="19" xfId="0" applyFont="1" applyBorder="1" applyAlignment="1">
      <alignment horizontal="left" vertical="center" wrapText="1"/>
    </xf>
    <xf numFmtId="0" fontId="4" fillId="0" borderId="0" xfId="0" applyFont="1" applyAlignment="1"/>
    <xf numFmtId="0" fontId="20" fillId="0" borderId="0" xfId="0" applyFont="1" applyAlignment="1">
      <alignment horizontal="center" vertical="center"/>
    </xf>
    <xf numFmtId="0" fontId="3" fillId="0" borderId="0" xfId="0" applyFont="1" applyAlignment="1"/>
    <xf numFmtId="0" fontId="2"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left" vertical="top" wrapText="1"/>
    </xf>
    <xf numFmtId="0" fontId="2"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top" wrapText="1"/>
    </xf>
    <xf numFmtId="0" fontId="6" fillId="0" borderId="3" xfId="0" applyFont="1" applyBorder="1" applyAlignment="1">
      <alignment horizontal="center" vertical="center"/>
    </xf>
    <xf numFmtId="0" fontId="6" fillId="0" borderId="36" xfId="0" applyFont="1" applyBorder="1" applyAlignment="1">
      <alignment horizontal="center" vertical="center"/>
    </xf>
    <xf numFmtId="0" fontId="6" fillId="4" borderId="36" xfId="0" applyFont="1" applyFill="1" applyBorder="1" applyAlignment="1">
      <alignment horizontal="center" vertical="center"/>
    </xf>
    <xf numFmtId="0" fontId="6" fillId="0" borderId="6" xfId="0" applyFont="1" applyBorder="1" applyAlignment="1">
      <alignment horizontal="center" vertical="center"/>
    </xf>
    <xf numFmtId="0" fontId="11" fillId="0" borderId="0" xfId="0" applyFont="1" applyAlignment="1">
      <alignment horizontal="left"/>
    </xf>
    <xf numFmtId="0" fontId="26" fillId="0" borderId="0" xfId="0" applyFont="1" applyAlignment="1">
      <alignment horizontal="left"/>
    </xf>
    <xf numFmtId="0" fontId="11" fillId="0" borderId="0" xfId="0" applyFont="1">
      <alignment vertical="center"/>
    </xf>
    <xf numFmtId="0" fontId="11" fillId="0" borderId="0" xfId="0" applyFont="1" applyAlignment="1">
      <alignment wrapText="1"/>
    </xf>
    <xf numFmtId="0" fontId="5" fillId="0" borderId="77" xfId="0" applyFont="1" applyBorder="1" applyAlignment="1">
      <alignment vertical="center" wrapText="1"/>
    </xf>
    <xf numFmtId="0" fontId="5" fillId="0" borderId="77" xfId="0" applyFont="1" applyBorder="1" applyAlignment="1">
      <alignment horizontal="left" vertical="center" wrapText="1"/>
    </xf>
    <xf numFmtId="0" fontId="5" fillId="0" borderId="77" xfId="0" applyFont="1" applyBorder="1" applyAlignment="1">
      <alignment vertical="top" shrinkToFit="1"/>
    </xf>
    <xf numFmtId="0" fontId="5" fillId="0" borderId="77" xfId="0" applyFont="1" applyBorder="1" applyAlignment="1">
      <alignment vertical="center" shrinkToFit="1"/>
    </xf>
    <xf numFmtId="0" fontId="2" fillId="0" borderId="0" xfId="0" applyFont="1" applyAlignment="1">
      <alignment horizontal="center" vertical="center"/>
    </xf>
    <xf numFmtId="0" fontId="27" fillId="0" borderId="77" xfId="0" applyFont="1" applyBorder="1">
      <alignment vertical="center"/>
    </xf>
    <xf numFmtId="0" fontId="6" fillId="0" borderId="0" xfId="0" applyFont="1" applyAlignment="1">
      <alignment horizontal="center" vertical="center"/>
    </xf>
    <xf numFmtId="0" fontId="22" fillId="0" borderId="0" xfId="0" applyFont="1" applyAlignment="1">
      <alignment horizontal="left"/>
    </xf>
    <xf numFmtId="0" fontId="2" fillId="0" borderId="86" xfId="0" applyFont="1" applyBorder="1">
      <alignment vertical="center"/>
    </xf>
    <xf numFmtId="0" fontId="2" fillId="0" borderId="87" xfId="0" applyFont="1" applyBorder="1">
      <alignment vertical="center"/>
    </xf>
    <xf numFmtId="0" fontId="2" fillId="0" borderId="95" xfId="0" applyFont="1" applyBorder="1">
      <alignment vertical="center"/>
    </xf>
    <xf numFmtId="0" fontId="2" fillId="0" borderId="95" xfId="0" applyFont="1" applyBorder="1" applyAlignment="1">
      <alignment horizontal="left" vertical="center"/>
    </xf>
    <xf numFmtId="0" fontId="4" fillId="0" borderId="95" xfId="0" applyFont="1" applyBorder="1" applyAlignment="1"/>
    <xf numFmtId="0" fontId="6" fillId="4" borderId="79" xfId="0" applyFont="1" applyFill="1" applyBorder="1" applyAlignment="1">
      <alignment horizontal="center" vertical="center"/>
    </xf>
    <xf numFmtId="0" fontId="6" fillId="0" borderId="118" xfId="0" applyFont="1" applyBorder="1" applyAlignment="1">
      <alignment horizontal="center" vertical="center" wrapText="1"/>
    </xf>
    <xf numFmtId="0" fontId="6" fillId="0" borderId="0" xfId="0" applyFont="1" applyAlignment="1">
      <alignment horizontal="left"/>
    </xf>
    <xf numFmtId="0" fontId="5" fillId="0" borderId="0" xfId="0" applyFont="1" applyAlignment="1">
      <alignment horizontal="center" vertical="center" wrapText="1"/>
    </xf>
    <xf numFmtId="0" fontId="3" fillId="0" borderId="0" xfId="0" applyFont="1" applyAlignment="1">
      <alignment horizontal="center" vertical="center"/>
    </xf>
    <xf numFmtId="0" fontId="23" fillId="0" borderId="0" xfId="0" applyFont="1">
      <alignment vertical="center"/>
    </xf>
    <xf numFmtId="0" fontId="6" fillId="0" borderId="8" xfId="0" applyFont="1" applyBorder="1" applyAlignment="1">
      <alignment horizontal="center" vertical="center"/>
    </xf>
    <xf numFmtId="0" fontId="6" fillId="0" borderId="37"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6"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3" borderId="37" xfId="0" applyFont="1" applyFill="1" applyBorder="1" applyAlignment="1">
      <alignment horizontal="center" vertical="center"/>
    </xf>
    <xf numFmtId="0" fontId="6" fillId="0" borderId="0" xfId="0" applyFont="1" applyAlignment="1" applyProtection="1">
      <alignment horizontal="center" vertical="center"/>
      <protection locked="0"/>
    </xf>
    <xf numFmtId="0" fontId="6" fillId="0" borderId="95" xfId="0" applyFont="1" applyBorder="1" applyAlignment="1">
      <alignment horizontal="center" vertical="center"/>
    </xf>
    <xf numFmtId="0" fontId="6" fillId="0" borderId="95" xfId="0" applyFont="1" applyBorder="1" applyAlignment="1">
      <alignment horizontal="left" vertical="center" wrapText="1"/>
    </xf>
    <xf numFmtId="0" fontId="6" fillId="0" borderId="95" xfId="0" applyFont="1" applyBorder="1" applyAlignment="1">
      <alignment horizontal="center" vertical="center" wrapText="1"/>
    </xf>
    <xf numFmtId="0" fontId="2" fillId="5" borderId="18" xfId="0" applyFont="1" applyFill="1" applyBorder="1" applyAlignment="1">
      <alignment horizontal="center" vertical="top" wrapText="1"/>
    </xf>
    <xf numFmtId="0" fontId="2" fillId="5" borderId="23" xfId="0" applyFont="1" applyFill="1" applyBorder="1" applyAlignment="1">
      <alignment horizontal="center" vertical="top" wrapText="1"/>
    </xf>
    <xf numFmtId="0" fontId="2" fillId="5" borderId="28" xfId="0" applyFont="1" applyFill="1" applyBorder="1" applyAlignment="1">
      <alignment horizontal="center" vertical="top" wrapText="1"/>
    </xf>
    <xf numFmtId="0" fontId="6" fillId="0" borderId="6" xfId="0" applyFont="1" applyBorder="1" applyAlignment="1" applyProtection="1">
      <alignment horizontal="center" vertical="center"/>
      <protection locked="0"/>
    </xf>
    <xf numFmtId="0" fontId="38" fillId="0" borderId="37" xfId="0" applyFont="1" applyBorder="1">
      <alignment vertical="center"/>
    </xf>
    <xf numFmtId="0" fontId="38" fillId="0" borderId="37" xfId="0" applyFont="1" applyBorder="1" applyAlignment="1">
      <alignment vertical="center" wrapText="1"/>
    </xf>
    <xf numFmtId="0" fontId="39" fillId="0" borderId="7" xfId="0" applyFont="1" applyBorder="1">
      <alignment vertical="center"/>
    </xf>
    <xf numFmtId="0" fontId="2" fillId="0" borderId="136" xfId="0" applyFont="1" applyBorder="1">
      <alignment vertical="center"/>
    </xf>
    <xf numFmtId="0" fontId="2" fillId="0" borderId="137" xfId="0" applyFont="1" applyBorder="1">
      <alignment vertical="center"/>
    </xf>
    <xf numFmtId="0" fontId="44" fillId="0" borderId="7" xfId="0" applyFont="1" applyBorder="1" applyAlignment="1">
      <alignment vertical="center" wrapText="1"/>
    </xf>
    <xf numFmtId="0" fontId="44" fillId="0" borderId="37" xfId="0" applyFont="1" applyBorder="1" applyAlignment="1">
      <alignment vertical="center" wrapText="1"/>
    </xf>
    <xf numFmtId="0" fontId="44" fillId="0" borderId="25" xfId="0" applyFont="1" applyBorder="1" applyAlignment="1">
      <alignment vertical="center" wrapText="1"/>
    </xf>
    <xf numFmtId="0" fontId="44" fillId="0" borderId="1" xfId="0" applyFont="1" applyBorder="1" applyAlignment="1">
      <alignment vertical="center" wrapText="1"/>
    </xf>
    <xf numFmtId="0" fontId="44" fillId="0" borderId="38" xfId="0" applyFont="1" applyBorder="1" applyAlignment="1">
      <alignment vertical="center" wrapText="1"/>
    </xf>
    <xf numFmtId="0" fontId="44" fillId="0" borderId="38" xfId="0" applyFont="1" applyBorder="1">
      <alignment vertical="center"/>
    </xf>
    <xf numFmtId="0" fontId="44" fillId="0" borderId="7" xfId="0" applyFont="1" applyBorder="1">
      <alignment vertical="center"/>
    </xf>
    <xf numFmtId="0" fontId="44" fillId="0" borderId="25" xfId="0" applyFont="1" applyBorder="1">
      <alignment vertical="center"/>
    </xf>
    <xf numFmtId="0" fontId="45" fillId="0" borderId="1" xfId="0" applyFont="1" applyBorder="1" applyAlignment="1">
      <alignment horizontal="left" vertical="center" wrapText="1"/>
    </xf>
    <xf numFmtId="0" fontId="45" fillId="0" borderId="37" xfId="0" applyFont="1" applyBorder="1" applyAlignment="1">
      <alignment horizontal="left" vertical="center" wrapText="1"/>
    </xf>
    <xf numFmtId="0" fontId="45" fillId="0" borderId="16" xfId="0" applyFont="1" applyBorder="1" applyAlignment="1">
      <alignment horizontal="left" vertical="center" wrapText="1"/>
    </xf>
    <xf numFmtId="0" fontId="45" fillId="0" borderId="0" xfId="0" applyFont="1" applyAlignment="1">
      <alignment horizontal="left" vertical="center" wrapText="1"/>
    </xf>
    <xf numFmtId="0" fontId="18" fillId="0" borderId="0" xfId="0" applyFont="1" applyAlignment="1">
      <alignment vertical="center" wrapText="1"/>
    </xf>
    <xf numFmtId="0" fontId="38" fillId="0" borderId="0" xfId="0" applyFont="1">
      <alignment vertical="center"/>
    </xf>
    <xf numFmtId="0" fontId="39" fillId="0" borderId="0" xfId="0" applyFont="1">
      <alignment vertical="center"/>
    </xf>
    <xf numFmtId="0" fontId="39" fillId="0" borderId="9" xfId="0" applyFont="1" applyBorder="1">
      <alignment vertical="center"/>
    </xf>
    <xf numFmtId="0" fontId="2" fillId="0" borderId="0" xfId="0" applyFont="1" applyAlignment="1" applyProtection="1">
      <protection locked="0"/>
    </xf>
    <xf numFmtId="0" fontId="46" fillId="0" borderId="0" xfId="0" applyFont="1" applyAlignment="1">
      <alignment vertical="center" wrapText="1"/>
    </xf>
    <xf numFmtId="0" fontId="46" fillId="0" borderId="0" xfId="0" applyFont="1">
      <alignment vertical="center"/>
    </xf>
    <xf numFmtId="0" fontId="2" fillId="0" borderId="0" xfId="0" applyFont="1" applyAlignment="1" applyProtection="1">
      <alignment horizontal="left"/>
      <protection locked="0"/>
    </xf>
    <xf numFmtId="0" fontId="32" fillId="10" borderId="140" xfId="0" applyFont="1" applyFill="1" applyBorder="1" applyAlignment="1">
      <alignment horizontal="center" vertical="top" wrapText="1"/>
    </xf>
    <xf numFmtId="0" fontId="11" fillId="10" borderId="141" xfId="0" applyFont="1" applyFill="1" applyBorder="1" applyAlignment="1">
      <alignment horizontal="center" vertical="top" wrapText="1"/>
    </xf>
    <xf numFmtId="0" fontId="11" fillId="11" borderId="64" xfId="0" applyFont="1" applyFill="1" applyBorder="1" applyAlignment="1">
      <alignment horizontal="center" vertical="top" wrapText="1"/>
    </xf>
    <xf numFmtId="0" fontId="32" fillId="12" borderId="62" xfId="0" applyFont="1" applyFill="1" applyBorder="1" applyAlignment="1">
      <alignment horizontal="center" vertical="top" wrapText="1"/>
    </xf>
    <xf numFmtId="0" fontId="32" fillId="15" borderId="140" xfId="0" applyFont="1" applyFill="1" applyBorder="1" applyAlignment="1">
      <alignment horizontal="center" vertical="top" wrapText="1"/>
    </xf>
    <xf numFmtId="0" fontId="32" fillId="15" borderId="141" xfId="0" applyFont="1" applyFill="1" applyBorder="1" applyAlignment="1">
      <alignment horizontal="center" vertical="top" wrapText="1"/>
    </xf>
    <xf numFmtId="0" fontId="11" fillId="10" borderId="64" xfId="0" applyFont="1" applyFill="1" applyBorder="1" applyAlignment="1">
      <alignment horizontal="center" vertical="top" wrapText="1"/>
    </xf>
    <xf numFmtId="0" fontId="32" fillId="16" borderId="32" xfId="0" applyFont="1" applyFill="1" applyBorder="1" applyAlignment="1">
      <alignment horizontal="center" vertical="top" wrapText="1"/>
    </xf>
    <xf numFmtId="0" fontId="32" fillId="16" borderId="64" xfId="0" applyFont="1" applyFill="1" applyBorder="1" applyAlignment="1">
      <alignment horizontal="center" vertical="top" wrapText="1"/>
    </xf>
    <xf numFmtId="0" fontId="11" fillId="16" borderId="64" xfId="0" applyFont="1" applyFill="1" applyBorder="1" applyAlignment="1">
      <alignment horizontal="center" vertical="top" wrapText="1"/>
    </xf>
    <xf numFmtId="0" fontId="32" fillId="11" borderId="32" xfId="0" applyFont="1" applyFill="1" applyBorder="1" applyAlignment="1">
      <alignment horizontal="center" vertical="top" wrapText="1"/>
    </xf>
    <xf numFmtId="0" fontId="54" fillId="17" borderId="31" xfId="0" applyFont="1" applyFill="1" applyBorder="1" applyAlignment="1">
      <alignment horizontal="center" vertical="top" wrapText="1"/>
    </xf>
    <xf numFmtId="0" fontId="32" fillId="17" borderId="28" xfId="0" applyFont="1" applyFill="1" applyBorder="1" applyAlignment="1">
      <alignment horizontal="center" vertical="top" wrapText="1"/>
    </xf>
    <xf numFmtId="0" fontId="54" fillId="13" borderId="142" xfId="0" applyFont="1" applyFill="1" applyBorder="1" applyAlignment="1">
      <alignment horizontal="center" vertical="top" wrapText="1"/>
    </xf>
    <xf numFmtId="0" fontId="32" fillId="13" borderId="141" xfId="0" applyFont="1" applyFill="1" applyBorder="1" applyAlignment="1">
      <alignment horizontal="center" vertical="top" wrapText="1"/>
    </xf>
    <xf numFmtId="0" fontId="54" fillId="13" borderId="32" xfId="0" applyFont="1" applyFill="1" applyBorder="1" applyAlignment="1">
      <alignment horizontal="center" vertical="top" wrapText="1"/>
    </xf>
    <xf numFmtId="0" fontId="32" fillId="13" borderId="64" xfId="0" applyFont="1" applyFill="1" applyBorder="1" applyAlignment="1">
      <alignment horizontal="center" vertical="top" wrapText="1"/>
    </xf>
    <xf numFmtId="0" fontId="22" fillId="13" borderId="0" xfId="0" applyFont="1" applyFill="1" applyAlignment="1">
      <alignment horizontal="center" vertical="top" wrapText="1"/>
    </xf>
    <xf numFmtId="0" fontId="55" fillId="13" borderId="32" xfId="0" applyFont="1" applyFill="1" applyBorder="1" applyAlignment="1">
      <alignment horizontal="center" vertical="top" wrapText="1"/>
    </xf>
    <xf numFmtId="0" fontId="55" fillId="13" borderId="64" xfId="0" applyFont="1" applyFill="1" applyBorder="1" applyAlignment="1">
      <alignment horizontal="center" vertical="top" wrapText="1"/>
    </xf>
    <xf numFmtId="0" fontId="0" fillId="13" borderId="64" xfId="0" applyFill="1" applyBorder="1" applyAlignment="1">
      <alignment horizontal="center" vertical="top" wrapText="1"/>
    </xf>
    <xf numFmtId="0" fontId="22" fillId="13" borderId="64" xfId="0" applyFont="1" applyFill="1" applyBorder="1" applyAlignment="1">
      <alignment horizontal="center" vertical="top" wrapText="1"/>
    </xf>
    <xf numFmtId="0" fontId="55" fillId="13" borderId="67" xfId="0" applyFont="1" applyFill="1" applyBorder="1" applyAlignment="1">
      <alignment horizontal="center" vertical="top" wrapText="1"/>
    </xf>
    <xf numFmtId="0" fontId="22" fillId="13" borderId="65" xfId="0" applyFont="1" applyFill="1" applyBorder="1" applyAlignment="1">
      <alignment horizontal="center" vertical="top" wrapText="1"/>
    </xf>
    <xf numFmtId="0" fontId="55" fillId="13" borderId="65" xfId="0" applyFont="1" applyFill="1" applyBorder="1" applyAlignment="1">
      <alignment horizontal="center" vertical="top" wrapText="1"/>
    </xf>
    <xf numFmtId="0" fontId="54" fillId="13" borderId="64" xfId="0" applyFont="1" applyFill="1" applyBorder="1" applyAlignment="1">
      <alignment horizontal="center" vertical="top" wrapText="1"/>
    </xf>
    <xf numFmtId="0" fontId="54" fillId="13" borderId="67" xfId="0" applyFont="1" applyFill="1" applyBorder="1" applyAlignment="1">
      <alignment horizontal="center" vertical="top" wrapText="1"/>
    </xf>
    <xf numFmtId="0" fontId="32" fillId="13" borderId="65" xfId="0" applyFont="1" applyFill="1" applyBorder="1" applyAlignment="1">
      <alignment horizontal="center" vertical="top" wrapText="1"/>
    </xf>
    <xf numFmtId="0" fontId="54" fillId="17" borderId="64" xfId="0" applyFont="1" applyFill="1" applyBorder="1" applyAlignment="1">
      <alignment vertical="top" wrapText="1"/>
    </xf>
    <xf numFmtId="0" fontId="0" fillId="17" borderId="64" xfId="0" applyFill="1" applyBorder="1" applyAlignment="1">
      <alignment vertical="top" wrapText="1"/>
    </xf>
    <xf numFmtId="0" fontId="32" fillId="17" borderId="64" xfId="0" applyFont="1" applyFill="1" applyBorder="1" applyAlignment="1">
      <alignment vertical="top" wrapText="1"/>
    </xf>
    <xf numFmtId="0" fontId="32" fillId="17" borderId="38" xfId="0" applyFont="1" applyFill="1" applyBorder="1" applyAlignment="1">
      <alignment vertical="top" wrapText="1"/>
    </xf>
    <xf numFmtId="0" fontId="54" fillId="17" borderId="38" xfId="0" applyFont="1" applyFill="1" applyBorder="1" applyAlignment="1">
      <alignment vertical="top" wrapText="1"/>
    </xf>
    <xf numFmtId="0" fontId="32" fillId="17" borderId="9" xfId="0" applyFont="1" applyFill="1" applyBorder="1" applyAlignment="1">
      <alignment vertical="top" wrapText="1"/>
    </xf>
    <xf numFmtId="0" fontId="54" fillId="17" borderId="9" xfId="0" applyFont="1" applyFill="1" applyBorder="1" applyAlignment="1">
      <alignment vertical="top" wrapText="1"/>
    </xf>
    <xf numFmtId="0" fontId="32" fillId="17" borderId="7" xfId="0" applyFont="1" applyFill="1" applyBorder="1" applyAlignment="1">
      <alignment vertical="top" wrapText="1"/>
    </xf>
    <xf numFmtId="0" fontId="56" fillId="13" borderId="32" xfId="0" applyFont="1" applyFill="1" applyBorder="1" applyAlignment="1">
      <alignment horizontal="center" vertical="top" wrapText="1"/>
    </xf>
    <xf numFmtId="0" fontId="22" fillId="13" borderId="38" xfId="0" applyFont="1" applyFill="1" applyBorder="1" applyAlignment="1">
      <alignment horizontal="center" vertical="top" wrapText="1"/>
    </xf>
    <xf numFmtId="0" fontId="55" fillId="13" borderId="3" xfId="0" applyFont="1" applyFill="1" applyBorder="1" applyAlignment="1">
      <alignment horizontal="center" vertical="top" wrapText="1"/>
    </xf>
    <xf numFmtId="0" fontId="22" fillId="13" borderId="6" xfId="0" applyFont="1" applyFill="1" applyBorder="1" applyAlignment="1">
      <alignment horizontal="center" vertical="top" wrapText="1"/>
    </xf>
    <xf numFmtId="0" fontId="22" fillId="13" borderId="10" xfId="0" applyFont="1" applyFill="1" applyBorder="1" applyAlignment="1">
      <alignment horizontal="center" vertical="top" wrapText="1"/>
    </xf>
    <xf numFmtId="0" fontId="22" fillId="13" borderId="5" xfId="0" applyFont="1" applyFill="1" applyBorder="1" applyAlignment="1">
      <alignment horizontal="center" vertical="top" wrapText="1"/>
    </xf>
    <xf numFmtId="0" fontId="55" fillId="13" borderId="38" xfId="0" applyFont="1" applyFill="1" applyBorder="1" applyAlignment="1">
      <alignment horizontal="center" vertical="top" wrapText="1"/>
    </xf>
    <xf numFmtId="0" fontId="22" fillId="13" borderId="32" xfId="0" applyFont="1" applyFill="1" applyBorder="1" applyAlignment="1">
      <alignment horizontal="center" vertical="top" wrapText="1"/>
    </xf>
    <xf numFmtId="0" fontId="32" fillId="17" borderId="31" xfId="0" applyFont="1" applyFill="1" applyBorder="1" applyAlignment="1">
      <alignment horizontal="center" vertical="center" wrapText="1"/>
    </xf>
    <xf numFmtId="0" fontId="32" fillId="17" borderId="142" xfId="0" applyFont="1" applyFill="1" applyBorder="1" applyAlignment="1">
      <alignment vertical="center" wrapText="1"/>
    </xf>
    <xf numFmtId="0" fontId="32" fillId="17" borderId="32" xfId="0" applyFont="1" applyFill="1" applyBorder="1" applyAlignment="1">
      <alignment vertical="center" wrapText="1"/>
    </xf>
    <xf numFmtId="0" fontId="32" fillId="17" borderId="32" xfId="0" applyFont="1" applyFill="1" applyBorder="1" applyAlignment="1">
      <alignment horizontal="left" vertical="center" wrapText="1"/>
    </xf>
    <xf numFmtId="0" fontId="32" fillId="11" borderId="32" xfId="0" applyFont="1" applyFill="1" applyBorder="1" applyAlignment="1">
      <alignment vertical="center" wrapText="1"/>
    </xf>
    <xf numFmtId="0" fontId="54" fillId="17" borderId="32" xfId="0" applyFont="1" applyFill="1" applyBorder="1" applyAlignment="1">
      <alignment vertical="center" wrapText="1"/>
    </xf>
    <xf numFmtId="14" fontId="32" fillId="17" borderId="32" xfId="0" applyNumberFormat="1" applyFont="1" applyFill="1" applyBorder="1" applyAlignment="1">
      <alignment horizontal="center" vertical="center" wrapText="1"/>
    </xf>
    <xf numFmtId="0" fontId="24" fillId="17" borderId="32" xfId="3" applyFill="1" applyBorder="1" applyAlignment="1">
      <alignment vertical="center" wrapText="1"/>
    </xf>
    <xf numFmtId="0" fontId="32" fillId="12" borderId="32" xfId="0" applyFont="1" applyFill="1" applyBorder="1" applyAlignment="1">
      <alignment vertical="center" wrapText="1"/>
    </xf>
    <xf numFmtId="0" fontId="32" fillId="17" borderId="2" xfId="0" applyFont="1" applyFill="1" applyBorder="1" applyAlignment="1">
      <alignment vertical="center" wrapText="1"/>
    </xf>
    <xf numFmtId="0" fontId="32" fillId="17" borderId="67" xfId="0" applyFont="1" applyFill="1" applyBorder="1" applyAlignment="1">
      <alignment vertical="center" wrapText="1"/>
    </xf>
    <xf numFmtId="0" fontId="32" fillId="17" borderId="4" xfId="0" applyFont="1" applyFill="1" applyBorder="1" applyAlignment="1">
      <alignment vertical="center" wrapText="1"/>
    </xf>
    <xf numFmtId="0" fontId="54" fillId="17" borderId="142" xfId="0" applyFont="1" applyFill="1" applyBorder="1" applyAlignment="1">
      <alignment vertical="center" wrapText="1"/>
    </xf>
    <xf numFmtId="0" fontId="32" fillId="17" borderId="143" xfId="0" applyFont="1" applyFill="1" applyBorder="1" applyAlignment="1">
      <alignment horizontal="center" vertical="center" wrapText="1"/>
    </xf>
    <xf numFmtId="0" fontId="32" fillId="17" borderId="144" xfId="0" applyFont="1" applyFill="1" applyBorder="1" applyAlignment="1">
      <alignment horizontal="center" vertical="center" wrapText="1"/>
    </xf>
    <xf numFmtId="0" fontId="54" fillId="17" borderId="142" xfId="0" applyFont="1" applyFill="1" applyBorder="1" applyAlignment="1">
      <alignment horizontal="center" vertical="center" wrapText="1"/>
    </xf>
    <xf numFmtId="0" fontId="54" fillId="17" borderId="32" xfId="0" applyFont="1" applyFill="1" applyBorder="1" applyAlignment="1">
      <alignment horizontal="center" vertical="center" wrapText="1"/>
    </xf>
    <xf numFmtId="14" fontId="32" fillId="17" borderId="4" xfId="0" applyNumberFormat="1" applyFont="1" applyFill="1" applyBorder="1" applyAlignment="1">
      <alignment horizontal="center" vertical="center" wrapText="1"/>
    </xf>
    <xf numFmtId="0" fontId="32" fillId="17" borderId="2" xfId="0" applyFont="1" applyFill="1" applyBorder="1" applyAlignment="1">
      <alignment horizontal="center" vertical="center" wrapText="1"/>
    </xf>
    <xf numFmtId="0" fontId="32" fillId="0" borderId="32" xfId="0" applyFont="1" applyBorder="1" applyAlignment="1">
      <alignment horizontal="left" vertical="center" wrapText="1"/>
    </xf>
    <xf numFmtId="0" fontId="50" fillId="0" borderId="1" xfId="0" applyFont="1" applyBorder="1" applyAlignment="1">
      <alignment vertical="center" wrapText="1"/>
    </xf>
    <xf numFmtId="0" fontId="50" fillId="10" borderId="1" xfId="0" applyFont="1" applyFill="1" applyBorder="1" applyAlignment="1">
      <alignment vertical="center" wrapText="1"/>
    </xf>
    <xf numFmtId="0" fontId="58" fillId="0" borderId="0" xfId="0" applyFont="1">
      <alignment vertical="center"/>
    </xf>
    <xf numFmtId="0" fontId="32" fillId="0" borderId="142" xfId="0" applyFont="1" applyBorder="1" applyAlignment="1">
      <alignment vertical="center" wrapText="1"/>
    </xf>
    <xf numFmtId="0" fontId="32" fillId="0" borderId="32" xfId="0" applyFont="1" applyBorder="1" applyAlignment="1">
      <alignment vertical="center" wrapText="1"/>
    </xf>
    <xf numFmtId="0" fontId="32" fillId="0" borderId="32" xfId="0" applyFont="1" applyBorder="1" applyAlignment="1">
      <alignment horizontal="center" vertical="center" wrapText="1"/>
    </xf>
    <xf numFmtId="0" fontId="54" fillId="0" borderId="32" xfId="0" applyFont="1" applyBorder="1" applyAlignment="1">
      <alignment vertical="center" wrapText="1"/>
    </xf>
    <xf numFmtId="49" fontId="32" fillId="0" borderId="32" xfId="0" applyNumberFormat="1" applyFont="1" applyBorder="1" applyAlignment="1">
      <alignment horizontal="center" vertical="center" wrapText="1"/>
    </xf>
    <xf numFmtId="49" fontId="57" fillId="0" borderId="32" xfId="0" applyNumberFormat="1" applyFont="1" applyBorder="1" applyAlignment="1">
      <alignment vertical="center" wrapText="1"/>
    </xf>
    <xf numFmtId="0" fontId="54" fillId="0" borderId="2" xfId="0" applyFont="1" applyBorder="1" applyAlignment="1">
      <alignment vertical="center" wrapText="1"/>
    </xf>
    <xf numFmtId="0" fontId="29" fillId="0" borderId="1" xfId="0" applyFont="1" applyBorder="1" applyAlignment="1">
      <alignment vertical="center" wrapText="1"/>
    </xf>
    <xf numFmtId="0" fontId="32" fillId="0" borderId="67" xfId="0" applyFont="1" applyBorder="1" applyAlignment="1">
      <alignment vertical="center" wrapText="1"/>
    </xf>
    <xf numFmtId="0" fontId="32" fillId="0" borderId="4" xfId="0" applyFont="1" applyBorder="1" applyAlignment="1">
      <alignment vertical="center" wrapText="1"/>
    </xf>
    <xf numFmtId="0" fontId="57" fillId="0" borderId="32" xfId="0" applyFont="1" applyBorder="1" applyAlignment="1">
      <alignment vertical="center" wrapText="1"/>
    </xf>
    <xf numFmtId="0" fontId="32" fillId="0" borderId="1" xfId="0" applyFont="1" applyBorder="1" applyAlignment="1">
      <alignment vertical="center" wrapText="1"/>
    </xf>
    <xf numFmtId="0" fontId="32" fillId="0" borderId="1" xfId="0" applyFont="1" applyBorder="1" applyAlignment="1">
      <alignment horizontal="center" vertical="center" wrapText="1"/>
    </xf>
    <xf numFmtId="0" fontId="32" fillId="0" borderId="2" xfId="0" applyFont="1" applyBorder="1" applyAlignment="1">
      <alignment vertical="center" wrapText="1"/>
    </xf>
    <xf numFmtId="0" fontId="54" fillId="0" borderId="67" xfId="0" applyFont="1" applyBorder="1" applyAlignment="1">
      <alignment vertical="center" wrapText="1"/>
    </xf>
    <xf numFmtId="0" fontId="32" fillId="0" borderId="31" xfId="0" applyFont="1" applyBorder="1" applyAlignment="1">
      <alignment horizontal="center" vertical="center" wrapText="1"/>
    </xf>
    <xf numFmtId="0" fontId="32" fillId="0" borderId="142" xfId="0" applyFont="1" applyBorder="1" applyAlignment="1">
      <alignment horizontal="center" vertical="center" wrapText="1"/>
    </xf>
    <xf numFmtId="0" fontId="22" fillId="0" borderId="32" xfId="0" applyFont="1" applyBorder="1" applyAlignment="1">
      <alignment horizontal="center" vertical="center" wrapText="1"/>
    </xf>
    <xf numFmtId="0" fontId="32" fillId="0" borderId="4" xfId="0" applyFont="1" applyBorder="1" applyAlignment="1">
      <alignment horizontal="center" vertical="center" wrapText="1"/>
    </xf>
    <xf numFmtId="0" fontId="54" fillId="0" borderId="2" xfId="0" applyFont="1" applyBorder="1" applyAlignment="1">
      <alignment horizontal="center" vertical="center" wrapText="1"/>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2" fillId="0" borderId="0" xfId="0" applyFont="1" applyProtection="1">
      <alignment vertical="center"/>
      <protection locked="0"/>
    </xf>
    <xf numFmtId="0" fontId="3" fillId="0" borderId="0" xfId="0" applyFont="1" applyAlignment="1" applyProtection="1">
      <protection locked="0"/>
    </xf>
    <xf numFmtId="0" fontId="4" fillId="0" borderId="0" xfId="0" applyFont="1" applyAlignment="1" applyProtection="1">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59" fillId="0" borderId="0" xfId="0" applyFont="1" applyProtection="1">
      <alignment vertical="center"/>
      <protection locked="0"/>
    </xf>
    <xf numFmtId="0" fontId="59" fillId="18" borderId="0" xfId="0" applyFont="1" applyFill="1" applyProtection="1">
      <alignment vertical="center"/>
      <protection locked="0"/>
    </xf>
    <xf numFmtId="0" fontId="46" fillId="0" borderId="1" xfId="0" applyFont="1" applyBorder="1" applyAlignment="1">
      <alignment horizontal="center" vertical="center" wrapText="1"/>
    </xf>
    <xf numFmtId="0" fontId="32" fillId="10" borderId="62" xfId="0" applyFont="1" applyFill="1" applyBorder="1" applyAlignment="1">
      <alignment horizontal="center" vertical="top" wrapText="1"/>
    </xf>
    <xf numFmtId="0" fontId="32" fillId="10" borderId="64" xfId="0" applyFont="1" applyFill="1" applyBorder="1" applyAlignment="1">
      <alignment horizontal="center" vertical="top" wrapText="1"/>
    </xf>
    <xf numFmtId="0" fontId="32" fillId="11" borderId="62" xfId="0" applyFont="1" applyFill="1" applyBorder="1" applyAlignment="1">
      <alignment horizontal="center" vertical="top" wrapText="1"/>
    </xf>
    <xf numFmtId="0" fontId="32" fillId="11" borderId="64" xfId="0" applyFont="1" applyFill="1" applyBorder="1" applyAlignment="1">
      <alignment horizontal="center" vertical="top" wrapText="1"/>
    </xf>
    <xf numFmtId="0" fontId="32" fillId="12" borderId="64" xfId="0" applyFont="1" applyFill="1" applyBorder="1" applyAlignment="1">
      <alignment horizontal="center" vertical="top" wrapText="1"/>
    </xf>
    <xf numFmtId="0" fontId="32" fillId="10" borderId="32" xfId="0" applyFont="1" applyFill="1" applyBorder="1" applyAlignment="1">
      <alignment horizontal="center" vertical="top" wrapText="1"/>
    </xf>
    <xf numFmtId="0" fontId="55" fillId="13" borderId="2" xfId="0" applyFont="1" applyFill="1" applyBorder="1" applyAlignment="1">
      <alignment horizontal="center" vertical="top" wrapText="1"/>
    </xf>
    <xf numFmtId="0" fontId="0" fillId="13" borderId="10" xfId="0" applyFill="1" applyBorder="1" applyAlignment="1">
      <alignment horizontal="center" vertical="top" wrapText="1"/>
    </xf>
    <xf numFmtId="0" fontId="55" fillId="13" borderId="10" xfId="0" applyFont="1" applyFill="1" applyBorder="1" applyAlignment="1">
      <alignment horizontal="center" vertical="top" wrapText="1"/>
    </xf>
    <xf numFmtId="0" fontId="32" fillId="11" borderId="32" xfId="0" applyFont="1" applyFill="1" applyBorder="1" applyAlignment="1">
      <alignment horizontal="center" vertical="center" wrapText="1"/>
    </xf>
    <xf numFmtId="0" fontId="32" fillId="17" borderId="32" xfId="0" applyFont="1" applyFill="1" applyBorder="1" applyAlignment="1">
      <alignment horizontal="center" vertical="center" wrapText="1"/>
    </xf>
    <xf numFmtId="0" fontId="32" fillId="17" borderId="142" xfId="0" applyFont="1" applyFill="1" applyBorder="1" applyAlignment="1">
      <alignment horizontal="center" vertical="center" wrapText="1"/>
    </xf>
    <xf numFmtId="0" fontId="22" fillId="13" borderId="64" xfId="0" applyFont="1" applyFill="1" applyBorder="1" applyAlignment="1">
      <alignment horizontal="center" vertical="center" wrapText="1"/>
    </xf>
    <xf numFmtId="0" fontId="22" fillId="13" borderId="38" xfId="0" applyFont="1" applyFill="1" applyBorder="1" applyAlignment="1">
      <alignment horizontal="center" vertical="center" wrapText="1"/>
    </xf>
    <xf numFmtId="0" fontId="55" fillId="13" borderId="32" xfId="0" applyFont="1" applyFill="1" applyBorder="1" applyAlignment="1">
      <alignment horizontal="center" vertical="center" wrapText="1"/>
    </xf>
    <xf numFmtId="0" fontId="5" fillId="19" borderId="1" xfId="4" applyFont="1" applyFill="1" applyBorder="1" applyAlignment="1">
      <alignment horizontal="center" vertical="top" wrapText="1"/>
    </xf>
    <xf numFmtId="0" fontId="46" fillId="19" borderId="1" xfId="0" applyFont="1" applyFill="1" applyBorder="1" applyAlignment="1">
      <alignment horizontal="center" vertical="top" wrapText="1"/>
    </xf>
    <xf numFmtId="0" fontId="29" fillId="19" borderId="1" xfId="0" applyFont="1" applyFill="1" applyBorder="1" applyAlignment="1">
      <alignment horizontal="center" vertical="top" wrapText="1"/>
    </xf>
    <xf numFmtId="0" fontId="61" fillId="0" borderId="1" xfId="4" applyBorder="1" applyAlignment="1">
      <alignment vertical="center" wrapText="1"/>
    </xf>
    <xf numFmtId="0" fontId="61" fillId="0" borderId="1" xfId="4" applyBorder="1" applyAlignment="1">
      <alignment horizontal="center" vertical="center" wrapText="1"/>
    </xf>
    <xf numFmtId="0" fontId="22" fillId="0" borderId="1" xfId="0" applyFont="1" applyBorder="1" applyAlignment="1">
      <alignment vertical="center" wrapText="1"/>
    </xf>
    <xf numFmtId="14" fontId="46" fillId="0" borderId="1" xfId="0" applyNumberFormat="1" applyFont="1" applyBorder="1" applyAlignment="1">
      <alignment horizontal="center" vertical="center" wrapText="1"/>
    </xf>
    <xf numFmtId="14" fontId="46" fillId="0" borderId="1" xfId="0" applyNumberFormat="1" applyFont="1" applyBorder="1" applyAlignment="1">
      <alignment vertical="center" wrapText="1"/>
    </xf>
    <xf numFmtId="0" fontId="46" fillId="0" borderId="1" xfId="0" applyFont="1" applyBorder="1" applyAlignment="1">
      <alignment vertical="center" wrapText="1"/>
    </xf>
    <xf numFmtId="0" fontId="22" fillId="0" borderId="1" xfId="0" applyFont="1" applyBorder="1" applyAlignment="1">
      <alignment vertical="top" wrapText="1"/>
    </xf>
    <xf numFmtId="0" fontId="61" fillId="5" borderId="1" xfId="4" applyFill="1" applyBorder="1" applyAlignment="1">
      <alignment vertical="center" wrapText="1"/>
    </xf>
    <xf numFmtId="0" fontId="61" fillId="5" borderId="1" xfId="4" applyFill="1" applyBorder="1" applyAlignment="1">
      <alignment horizontal="center" vertical="center" wrapText="1"/>
    </xf>
    <xf numFmtId="166" fontId="65" fillId="0" borderId="0" xfId="2" applyNumberFormat="1" applyFont="1">
      <alignment vertical="center"/>
    </xf>
    <xf numFmtId="0" fontId="66" fillId="6" borderId="0" xfId="0" applyFont="1" applyFill="1" applyAlignment="1">
      <alignment vertical="center" wrapText="1"/>
    </xf>
    <xf numFmtId="0" fontId="67" fillId="6" borderId="0" xfId="0" applyFont="1" applyFill="1" applyAlignment="1">
      <alignment vertical="center" wrapText="1"/>
    </xf>
    <xf numFmtId="0" fontId="68" fillId="6" borderId="0" xfId="0" applyFont="1" applyFill="1" applyAlignment="1">
      <alignment vertical="center" wrapText="1"/>
    </xf>
    <xf numFmtId="0" fontId="2" fillId="20" borderId="1" xfId="2" applyFont="1" applyFill="1" applyBorder="1" applyAlignment="1">
      <alignment horizontal="center" vertical="center" wrapText="1"/>
    </xf>
    <xf numFmtId="0" fontId="22" fillId="20" borderId="1" xfId="2" applyFont="1" applyFill="1" applyBorder="1" applyAlignment="1">
      <alignment horizontal="center" vertical="center" wrapText="1"/>
    </xf>
    <xf numFmtId="0" fontId="63" fillId="20" borderId="1" xfId="2" applyFont="1" applyFill="1" applyBorder="1" applyAlignment="1">
      <alignment horizontal="center" vertical="center"/>
    </xf>
    <xf numFmtId="0" fontId="63" fillId="20" borderId="1" xfId="2" applyFont="1" applyFill="1" applyBorder="1" applyAlignment="1">
      <alignment horizontal="center" vertical="center" wrapText="1"/>
    </xf>
    <xf numFmtId="49" fontId="29" fillId="0" borderId="1" xfId="0" applyNumberFormat="1" applyFont="1" applyBorder="1" applyAlignment="1">
      <alignment vertical="center" wrapText="1"/>
    </xf>
    <xf numFmtId="0" fontId="69" fillId="0" borderId="1" xfId="0" applyFont="1" applyBorder="1" applyAlignment="1">
      <alignment vertical="center" wrapText="1"/>
    </xf>
    <xf numFmtId="0" fontId="2" fillId="0" borderId="32" xfId="0" applyFont="1" applyBorder="1" applyAlignment="1">
      <alignment horizontal="center" vertical="center" wrapText="1"/>
    </xf>
    <xf numFmtId="0" fontId="2" fillId="0" borderId="142" xfId="0" applyFont="1" applyBorder="1" applyAlignment="1">
      <alignment vertical="center" wrapText="1"/>
    </xf>
    <xf numFmtId="0" fontId="74" fillId="19" borderId="1" xfId="0" applyFont="1" applyFill="1" applyBorder="1" applyAlignment="1">
      <alignment horizontal="center" vertical="top" wrapText="1"/>
    </xf>
    <xf numFmtId="0" fontId="2" fillId="5" borderId="23" xfId="0" applyFont="1" applyFill="1" applyBorder="1" applyAlignment="1" applyProtection="1">
      <alignment horizontal="center" vertical="top" wrapText="1"/>
      <protection locked="0"/>
    </xf>
    <xf numFmtId="0" fontId="2" fillId="5" borderId="19"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0" xfId="0" applyFont="1" applyFill="1" applyAlignment="1">
      <alignment horizontal="center" vertical="center" wrapText="1"/>
    </xf>
    <xf numFmtId="0" fontId="52" fillId="0" borderId="0" xfId="0" applyFont="1" applyAlignment="1" applyProtection="1">
      <alignment vertical="center" wrapText="1"/>
      <protection locked="0"/>
    </xf>
    <xf numFmtId="0" fontId="5" fillId="0" borderId="0" xfId="0" applyFont="1" applyFill="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5" fillId="2"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11" fillId="0" borderId="10" xfId="0" applyFont="1" applyBorder="1" applyAlignment="1">
      <alignment horizontal="center" wrapText="1"/>
    </xf>
    <xf numFmtId="0" fontId="11" fillId="0" borderId="0" xfId="0" applyFont="1" applyAlignment="1">
      <alignment horizontal="center" wrapText="1"/>
    </xf>
    <xf numFmtId="0" fontId="11" fillId="0" borderId="60" xfId="0" applyFont="1" applyBorder="1" applyAlignment="1">
      <alignment horizontal="center" wrapText="1"/>
    </xf>
    <xf numFmtId="0" fontId="11" fillId="0" borderId="26" xfId="0" applyFont="1" applyBorder="1" applyAlignment="1">
      <alignment horizontal="center" wrapText="1"/>
    </xf>
    <xf numFmtId="0" fontId="11" fillId="0" borderId="24" xfId="0" applyFont="1" applyBorder="1" applyAlignment="1">
      <alignment horizontal="center" wrapText="1"/>
    </xf>
    <xf numFmtId="0" fontId="11" fillId="0" borderId="27" xfId="0" applyFont="1" applyBorder="1" applyAlignment="1">
      <alignment horizontal="center" wrapText="1"/>
    </xf>
    <xf numFmtId="0" fontId="6" fillId="0" borderId="8"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4" borderId="8"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37" xfId="0" applyFont="1" applyFill="1" applyBorder="1" applyAlignment="1">
      <alignment horizontal="center" vertical="center"/>
    </xf>
    <xf numFmtId="0" fontId="2" fillId="0" borderId="0" xfId="0" applyFont="1" applyAlignment="1">
      <alignment horizontal="left" vertical="center" wrapText="1"/>
    </xf>
    <xf numFmtId="0" fontId="2" fillId="0" borderId="89" xfId="0" applyFont="1" applyBorder="1" applyAlignment="1">
      <alignment horizontal="left" vertical="center" wrapText="1"/>
    </xf>
    <xf numFmtId="0" fontId="5" fillId="2" borderId="28"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164" fontId="5" fillId="0" borderId="10" xfId="0" applyNumberFormat="1" applyFont="1" applyBorder="1" applyAlignment="1" applyProtection="1">
      <alignment horizontal="center" vertical="center" wrapText="1"/>
      <protection locked="0"/>
    </xf>
    <xf numFmtId="164" fontId="5" fillId="0" borderId="0" xfId="0" applyNumberFormat="1" applyFont="1" applyAlignment="1" applyProtection="1">
      <alignment horizontal="center" vertical="center" wrapText="1"/>
      <protection locked="0"/>
    </xf>
    <xf numFmtId="164" fontId="5" fillId="0" borderId="9" xfId="0" applyNumberFormat="1" applyFont="1" applyBorder="1" applyAlignment="1" applyProtection="1">
      <alignment horizontal="center" vertical="center" wrapText="1"/>
      <protection locked="0"/>
    </xf>
    <xf numFmtId="164" fontId="5" fillId="0" borderId="5" xfId="0" applyNumberFormat="1" applyFont="1" applyBorder="1" applyAlignment="1" applyProtection="1">
      <alignment horizontal="center" vertical="center" wrapText="1"/>
      <protection locked="0"/>
    </xf>
    <xf numFmtId="164" fontId="5" fillId="0" borderId="6" xfId="0" applyNumberFormat="1" applyFont="1" applyBorder="1" applyAlignment="1" applyProtection="1">
      <alignment horizontal="center" vertical="center" wrapText="1"/>
      <protection locked="0"/>
    </xf>
    <xf numFmtId="164" fontId="5" fillId="0" borderId="7" xfId="0" applyNumberFormat="1" applyFont="1" applyBorder="1" applyAlignment="1" applyProtection="1">
      <alignment horizontal="center" vertical="center" wrapText="1"/>
      <protection locked="0"/>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60"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2" fillId="0" borderId="95" xfId="0" applyFont="1" applyBorder="1" applyAlignment="1">
      <alignment horizontal="left"/>
    </xf>
    <xf numFmtId="0" fontId="2" fillId="0" borderId="6" xfId="0" applyFont="1" applyBorder="1" applyAlignment="1">
      <alignment horizontal="left"/>
    </xf>
    <xf numFmtId="0" fontId="2" fillId="0" borderId="0" xfId="0" applyFont="1" applyAlignment="1">
      <alignment horizontal="left" wrapText="1"/>
    </xf>
    <xf numFmtId="0" fontId="6" fillId="4" borderId="79" xfId="0" applyFont="1" applyFill="1" applyBorder="1" applyAlignment="1">
      <alignment horizontal="center" vertical="center"/>
    </xf>
    <xf numFmtId="0" fontId="6" fillId="0" borderId="118" xfId="0" applyFont="1" applyBorder="1" applyAlignment="1">
      <alignment horizontal="center" vertical="center"/>
    </xf>
    <xf numFmtId="0" fontId="33" fillId="0" borderId="118" xfId="0" applyFont="1" applyBorder="1" applyAlignment="1">
      <alignment horizontal="left" vertical="center" wrapText="1"/>
    </xf>
    <xf numFmtId="0" fontId="6" fillId="0" borderId="118" xfId="0" applyFont="1" applyBorder="1" applyAlignment="1">
      <alignment horizontal="left" vertical="center" wrapText="1"/>
    </xf>
    <xf numFmtId="0" fontId="6" fillId="0" borderId="118" xfId="0" applyFont="1" applyBorder="1" applyAlignment="1">
      <alignment horizontal="center" vertical="center" wrapText="1"/>
    </xf>
    <xf numFmtId="0" fontId="6" fillId="0" borderId="1" xfId="0" applyFont="1" applyBorder="1" applyAlignment="1">
      <alignment horizontal="left"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9" xfId="0" applyFont="1" applyBorder="1" applyAlignment="1">
      <alignment horizontal="center" vertical="center"/>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9" fillId="0" borderId="8" xfId="0" applyFont="1" applyBorder="1" applyAlignment="1">
      <alignment horizontal="left" vertical="center" wrapText="1"/>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6" fillId="0" borderId="8"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2" fillId="0" borderId="36" xfId="0" applyFont="1" applyBorder="1" applyAlignment="1">
      <alignment horizontal="left" wrapText="1"/>
    </xf>
    <xf numFmtId="0" fontId="6" fillId="0" borderId="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25" fillId="0" borderId="8" xfId="0" applyFont="1" applyBorder="1" applyAlignment="1">
      <alignment vertical="center" wrapText="1"/>
    </xf>
    <xf numFmtId="0" fontId="25" fillId="0" borderId="36" xfId="0" applyFont="1" applyBorder="1" applyAlignment="1">
      <alignment vertical="center" wrapText="1"/>
    </xf>
    <xf numFmtId="0" fontId="25" fillId="0" borderId="37" xfId="0" applyFont="1" applyBorder="1" applyAlignment="1">
      <alignment vertical="center" wrapText="1"/>
    </xf>
    <xf numFmtId="0" fontId="25" fillId="0" borderId="8" xfId="0" applyFont="1" applyBorder="1" applyAlignment="1">
      <alignment horizontal="left" vertical="center" wrapText="1"/>
    </xf>
    <xf numFmtId="0" fontId="25" fillId="0" borderId="36" xfId="0" applyFont="1" applyBorder="1" applyAlignment="1">
      <alignment horizontal="left" vertical="center" wrapText="1"/>
    </xf>
    <xf numFmtId="0" fontId="25" fillId="0" borderId="37" xfId="0" applyFont="1" applyBorder="1" applyAlignment="1">
      <alignment horizontal="lef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10" xfId="0" applyFont="1" applyBorder="1" applyAlignment="1">
      <alignment vertical="center" wrapText="1"/>
    </xf>
    <xf numFmtId="0" fontId="9" fillId="0" borderId="0" xfId="0" applyFont="1" applyAlignment="1">
      <alignment vertical="center" wrapText="1"/>
    </xf>
    <xf numFmtId="0" fontId="9" fillId="0" borderId="9"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6" fillId="0" borderId="1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33" fillId="0" borderId="8" xfId="0" applyFont="1" applyBorder="1" applyAlignment="1">
      <alignment horizontal="center" vertical="center"/>
    </xf>
    <xf numFmtId="0" fontId="33" fillId="0" borderId="36" xfId="0" applyFont="1" applyBorder="1" applyAlignment="1">
      <alignment horizontal="center" vertical="center"/>
    </xf>
    <xf numFmtId="0" fontId="33" fillId="0" borderId="37" xfId="0" applyFont="1" applyBorder="1" applyAlignment="1">
      <alignment horizontal="center" vertical="center"/>
    </xf>
    <xf numFmtId="0" fontId="6" fillId="3" borderId="8"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5" fillId="0" borderId="3"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6" xfId="0" applyFont="1" applyBorder="1" applyAlignment="1" applyProtection="1">
      <alignment horizontal="left"/>
      <protection locked="0"/>
    </xf>
    <xf numFmtId="0" fontId="3" fillId="2" borderId="0" xfId="0" applyFont="1" applyFill="1" applyAlignment="1">
      <alignment horizontal="center" vertical="center"/>
    </xf>
    <xf numFmtId="0" fontId="6" fillId="0" borderId="0" xfId="0" applyFont="1" applyAlignment="1">
      <alignment horizontal="left" vertical="top" wrapText="1"/>
    </xf>
    <xf numFmtId="0" fontId="2" fillId="0" borderId="6" xfId="0" applyFont="1" applyBorder="1" applyAlignment="1">
      <alignment horizontal="left" vertical="center"/>
    </xf>
    <xf numFmtId="0" fontId="37" fillId="0" borderId="0" xfId="0" applyFont="1" applyAlignment="1" applyProtection="1">
      <alignment horizontal="left" vertical="top" wrapText="1"/>
      <protection locked="0"/>
    </xf>
    <xf numFmtId="0" fontId="2" fillId="6" borderId="6" xfId="0" applyFont="1" applyFill="1" applyBorder="1" applyAlignment="1" applyProtection="1">
      <alignment horizontal="center"/>
      <protection locked="0"/>
    </xf>
    <xf numFmtId="0" fontId="2" fillId="0" borderId="6" xfId="0" applyFont="1" applyBorder="1" applyAlignment="1">
      <alignment horizontal="center" vertical="center"/>
    </xf>
    <xf numFmtId="0" fontId="14" fillId="0" borderId="0" xfId="0" applyFont="1" applyAlignment="1" applyProtection="1">
      <alignment horizontal="left" vertical="top" wrapText="1"/>
      <protection locked="0"/>
    </xf>
    <xf numFmtId="0" fontId="35" fillId="0" borderId="0" xfId="0" applyFont="1" applyAlignment="1" applyProtection="1">
      <alignment horizontal="left" vertical="top" wrapText="1"/>
      <protection locked="0"/>
    </xf>
    <xf numFmtId="0" fontId="43" fillId="0" borderId="0" xfId="0" applyFont="1" applyAlignment="1" applyProtection="1">
      <alignment horizontal="left" vertical="top" wrapText="1"/>
      <protection locked="0"/>
    </xf>
    <xf numFmtId="0" fontId="5" fillId="0" borderId="31"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0" xfId="0" applyFont="1" applyBorder="1" applyAlignment="1">
      <alignment horizontal="center" shrinkToFit="1"/>
    </xf>
    <xf numFmtId="0" fontId="5" fillId="0" borderId="0" xfId="0" applyFont="1" applyAlignment="1">
      <alignment horizontal="center" shrinkToFit="1"/>
    </xf>
    <xf numFmtId="0" fontId="5" fillId="0" borderId="9" xfId="0" applyFont="1" applyBorder="1" applyAlignment="1">
      <alignment horizont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3" fillId="0" borderId="0" xfId="0" applyFont="1" applyAlignment="1">
      <alignment horizontal="left" vertical="center"/>
    </xf>
    <xf numFmtId="165" fontId="2" fillId="0" borderId="0" xfId="0" applyNumberFormat="1" applyFont="1" applyAlignment="1">
      <alignment horizontal="center" wrapText="1"/>
    </xf>
    <xf numFmtId="0" fontId="2" fillId="0" borderId="0" xfId="0" applyFont="1" applyAlignment="1">
      <alignment horizontal="center" wrapText="1"/>
    </xf>
    <xf numFmtId="0" fontId="2" fillId="0" borderId="0" xfId="0" applyFont="1" applyAlignment="1">
      <alignment horizontal="center" vertical="center" shrinkToFit="1"/>
    </xf>
    <xf numFmtId="0" fontId="5" fillId="0" borderId="14" xfId="0" applyFont="1" applyBorder="1" applyAlignment="1" applyProtection="1">
      <alignment horizontal="center" vertical="center" wrapText="1"/>
      <protection locked="0"/>
    </xf>
    <xf numFmtId="0" fontId="5" fillId="0" borderId="67" xfId="0" applyFont="1" applyBorder="1" applyAlignment="1" applyProtection="1">
      <alignment horizontal="center" vertical="center" wrapText="1"/>
      <protection locked="0"/>
    </xf>
    <xf numFmtId="0" fontId="5" fillId="0" borderId="10" xfId="0" applyFont="1" applyBorder="1" applyAlignment="1">
      <alignment horizontal="center" vertical="top" shrinkToFit="1"/>
    </xf>
    <xf numFmtId="0" fontId="5" fillId="0" borderId="0" xfId="0" applyFont="1" applyAlignment="1">
      <alignment horizontal="center" vertical="top" shrinkToFit="1"/>
    </xf>
    <xf numFmtId="0" fontId="5" fillId="0" borderId="9" xfId="0" applyFont="1" applyBorder="1" applyAlignment="1">
      <alignment horizontal="center" vertical="top" shrinkToFit="1"/>
    </xf>
    <xf numFmtId="0" fontId="5" fillId="0" borderId="5" xfId="0" applyFont="1" applyBorder="1" applyAlignment="1">
      <alignment horizontal="center" vertical="top" shrinkToFit="1"/>
    </xf>
    <xf numFmtId="0" fontId="5" fillId="0" borderId="6" xfId="0" applyFont="1" applyBorder="1" applyAlignment="1">
      <alignment horizontal="center" vertical="top" shrinkToFit="1"/>
    </xf>
    <xf numFmtId="0" fontId="5" fillId="0" borderId="7" xfId="0" applyFont="1" applyBorder="1" applyAlignment="1">
      <alignment horizontal="center" vertical="top" shrinkToFit="1"/>
    </xf>
    <xf numFmtId="0" fontId="5" fillId="0" borderId="5" xfId="0" applyFont="1" applyBorder="1" applyAlignment="1">
      <alignment horizontal="center" vertical="center" wrapText="1"/>
    </xf>
    <xf numFmtId="0" fontId="5" fillId="0" borderId="0" xfId="0" applyFont="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0" xfId="0" applyFont="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26" xfId="0" applyFont="1" applyBorder="1" applyAlignment="1">
      <alignment horizontal="center" vertical="top" shrinkToFit="1"/>
    </xf>
    <xf numFmtId="0" fontId="5" fillId="0" borderId="24" xfId="0" applyFont="1" applyBorder="1" applyAlignment="1">
      <alignment horizontal="center" vertical="top" shrinkToFit="1"/>
    </xf>
    <xf numFmtId="0" fontId="5" fillId="0" borderId="25" xfId="0" applyFont="1" applyBorder="1" applyAlignment="1">
      <alignment horizontal="center" vertical="top" shrinkToFit="1"/>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shrinkToFit="1"/>
      <protection locked="0"/>
    </xf>
    <xf numFmtId="0" fontId="5" fillId="0" borderId="29" xfId="0" applyFont="1" applyBorder="1" applyAlignment="1" applyProtection="1">
      <alignment horizontal="left" vertical="center" wrapText="1"/>
      <protection locked="0"/>
    </xf>
    <xf numFmtId="0" fontId="5" fillId="0" borderId="32" xfId="0" applyFont="1" applyBorder="1" applyAlignment="1" applyProtection="1">
      <alignment horizontal="center" vertical="center" wrapText="1"/>
      <protection locked="0"/>
    </xf>
    <xf numFmtId="0" fontId="5" fillId="5" borderId="63" xfId="0" applyFont="1" applyFill="1" applyBorder="1" applyAlignment="1" applyProtection="1">
      <alignment horizontal="center" vertical="center" wrapText="1"/>
      <protection locked="0"/>
    </xf>
    <xf numFmtId="0" fontId="5" fillId="5" borderId="65" xfId="0" applyFont="1" applyFill="1" applyBorder="1" applyAlignment="1" applyProtection="1">
      <alignment horizontal="center" vertical="center" wrapText="1"/>
      <protection locked="0"/>
    </xf>
    <xf numFmtId="0" fontId="5" fillId="5" borderId="61" xfId="0" applyFont="1" applyFill="1" applyBorder="1" applyAlignment="1" applyProtection="1">
      <alignment horizontal="center" vertical="center" wrapText="1"/>
      <protection locked="0"/>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29"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0" borderId="2" xfId="0" applyFont="1" applyBorder="1" applyAlignment="1">
      <alignment horizontal="center" shrinkToFi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left" vertical="center" wrapText="1"/>
    </xf>
    <xf numFmtId="0" fontId="5" fillId="0" borderId="21" xfId="0" applyFont="1" applyBorder="1" applyAlignment="1">
      <alignment horizontal="center" shrinkToFit="1"/>
    </xf>
    <xf numFmtId="0" fontId="5" fillId="0" borderId="19" xfId="0" applyFont="1" applyBorder="1" applyAlignment="1">
      <alignment horizontal="center" shrinkToFit="1"/>
    </xf>
    <xf numFmtId="0" fontId="5" fillId="0" borderId="20" xfId="0" applyFont="1" applyBorder="1" applyAlignment="1">
      <alignment horizontal="center" shrinkToFit="1"/>
    </xf>
    <xf numFmtId="0" fontId="5" fillId="5" borderId="21" xfId="0" applyFont="1" applyFill="1" applyBorder="1" applyAlignment="1">
      <alignment horizontal="center" vertical="center" shrinkToFit="1"/>
    </xf>
    <xf numFmtId="0" fontId="5" fillId="5" borderId="19" xfId="0" applyFont="1" applyFill="1" applyBorder="1" applyAlignment="1">
      <alignment horizontal="center" vertical="center" shrinkToFit="1"/>
    </xf>
    <xf numFmtId="0" fontId="5" fillId="5" borderId="5" xfId="0" applyFont="1" applyFill="1" applyBorder="1" applyAlignment="1">
      <alignment horizontal="center" vertical="center" shrinkToFit="1"/>
    </xf>
    <xf numFmtId="0" fontId="5" fillId="5" borderId="6" xfId="0" applyFont="1" applyFill="1" applyBorder="1" applyAlignment="1">
      <alignment horizontal="center" vertical="center" shrinkToFit="1"/>
    </xf>
    <xf numFmtId="0" fontId="5" fillId="0" borderId="19" xfId="0" applyFont="1" applyBorder="1" applyAlignment="1" applyProtection="1">
      <alignment horizontal="center" vertical="center" shrinkToFit="1"/>
      <protection locked="0"/>
    </xf>
    <xf numFmtId="0" fontId="5" fillId="0" borderId="19" xfId="0" applyFont="1" applyBorder="1" applyAlignment="1">
      <alignment horizontal="center" vertical="center" wrapText="1"/>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75" xfId="0" applyFont="1" applyBorder="1" applyAlignment="1">
      <alignment horizontal="center" vertical="center" shrinkToFit="1"/>
    </xf>
    <xf numFmtId="49" fontId="5" fillId="0" borderId="2"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2" fillId="0" borderId="0" xfId="0" applyFont="1" applyAlignment="1">
      <alignment horizontal="left" vertical="top" wrapText="1"/>
    </xf>
    <xf numFmtId="0" fontId="2" fillId="0" borderId="24" xfId="0" applyFont="1" applyBorder="1" applyAlignment="1">
      <alignment horizontal="left" vertical="top"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5" fillId="0" borderId="8" xfId="0" applyFont="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73"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35" xfId="0" applyFont="1" applyBorder="1" applyAlignment="1">
      <alignment vertical="center" wrapText="1"/>
    </xf>
    <xf numFmtId="0" fontId="5" fillId="0" borderId="30" xfId="0" applyFont="1" applyBorder="1" applyAlignment="1">
      <alignment vertical="center" wrapText="1"/>
    </xf>
    <xf numFmtId="164" fontId="5" fillId="0" borderId="21" xfId="0" applyNumberFormat="1" applyFont="1" applyBorder="1" applyAlignment="1" applyProtection="1">
      <alignment horizontal="center" vertical="center" wrapText="1"/>
      <protection locked="0"/>
    </xf>
    <xf numFmtId="164" fontId="5" fillId="0" borderId="19" xfId="0" applyNumberFormat="1" applyFont="1" applyBorder="1" applyAlignment="1" applyProtection="1">
      <alignment horizontal="center" vertical="center" wrapText="1"/>
      <protection locked="0"/>
    </xf>
    <xf numFmtId="164" fontId="5" fillId="0" borderId="20" xfId="0" applyNumberFormat="1" applyFont="1" applyBorder="1" applyAlignment="1" applyProtection="1">
      <alignment horizontal="center" vertical="center" wrapText="1"/>
      <protection locked="0"/>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24" xfId="0" applyFont="1" applyBorder="1" applyAlignment="1">
      <alignment horizontal="left" vertical="center" wrapText="1"/>
    </xf>
    <xf numFmtId="0" fontId="2" fillId="0" borderId="19" xfId="0" applyFont="1" applyBorder="1" applyAlignment="1">
      <alignment horizontal="left" vertical="center" wrapText="1"/>
    </xf>
    <xf numFmtId="0" fontId="2" fillId="0" borderId="22" xfId="0" applyFont="1" applyBorder="1" applyAlignment="1">
      <alignment horizontal="left" vertical="center" wrapText="1"/>
    </xf>
    <xf numFmtId="0" fontId="2" fillId="0" borderId="27" xfId="0" applyFont="1" applyBorder="1" applyAlignment="1">
      <alignment horizontal="left" vertical="center" wrapText="1"/>
    </xf>
    <xf numFmtId="0" fontId="2" fillId="0" borderId="60" xfId="0" applyFont="1" applyBorder="1" applyAlignment="1">
      <alignment horizontal="left" vertical="center" wrapText="1"/>
    </xf>
    <xf numFmtId="0" fontId="5" fillId="0" borderId="8"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3" xfId="0" applyFont="1" applyBorder="1" applyAlignment="1">
      <alignment horizontal="left" vertical="center" wrapText="1"/>
    </xf>
    <xf numFmtId="0" fontId="5" fillId="0" borderId="47" xfId="0" applyFont="1" applyBorder="1" applyAlignment="1">
      <alignment horizontal="left" vertical="center" wrapText="1"/>
    </xf>
    <xf numFmtId="0" fontId="5" fillId="0" borderId="34" xfId="0" applyFont="1" applyBorder="1" applyAlignment="1">
      <alignment horizontal="left" vertical="center" wrapText="1"/>
    </xf>
    <xf numFmtId="0" fontId="5" fillId="0" borderId="74" xfId="0" applyFont="1" applyBorder="1" applyAlignment="1">
      <alignment horizontal="left" vertical="center" wrapText="1"/>
    </xf>
    <xf numFmtId="0" fontId="5" fillId="0" borderId="28" xfId="0" applyFont="1" applyBorder="1" applyAlignment="1">
      <alignment vertical="center" wrapText="1"/>
    </xf>
    <xf numFmtId="0" fontId="5" fillId="0" borderId="0" xfId="0" applyFont="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2" fillId="0" borderId="1"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2" borderId="38" xfId="0" applyFont="1" applyFill="1" applyBorder="1" applyAlignment="1">
      <alignment horizontal="center" vertical="center" wrapText="1"/>
    </xf>
    <xf numFmtId="0" fontId="2" fillId="2" borderId="16" xfId="0" applyFont="1" applyFill="1" applyBorder="1" applyAlignment="1">
      <alignment horizontal="center" vertical="center" wrapText="1"/>
    </xf>
    <xf numFmtId="49" fontId="2" fillId="0" borderId="38"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49" fontId="24" fillId="0" borderId="38" xfId="3" applyNumberFormat="1" applyBorder="1" applyAlignment="1" applyProtection="1">
      <alignment horizontal="center" vertical="center" wrapText="1"/>
      <protection locked="0"/>
    </xf>
    <xf numFmtId="49" fontId="2" fillId="0" borderId="61"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13" xfId="0" applyFont="1" applyBorder="1" applyAlignment="1">
      <alignment vertical="center" wrapText="1"/>
    </xf>
    <xf numFmtId="0" fontId="5" fillId="0" borderId="1" xfId="0" applyFont="1" applyBorder="1" applyAlignment="1">
      <alignment vertical="center" wrapText="1"/>
    </xf>
    <xf numFmtId="0" fontId="5" fillId="0" borderId="58" xfId="0" applyFont="1" applyBorder="1" applyAlignment="1">
      <alignment vertical="center" wrapText="1"/>
    </xf>
    <xf numFmtId="0" fontId="5" fillId="0" borderId="59" xfId="0" applyFont="1" applyBorder="1" applyAlignment="1">
      <alignment vertical="center" wrapText="1"/>
    </xf>
    <xf numFmtId="0" fontId="5" fillId="0" borderId="70" xfId="0" applyFont="1" applyBorder="1" applyAlignment="1">
      <alignment vertical="center" wrapText="1"/>
    </xf>
    <xf numFmtId="0" fontId="5" fillId="0" borderId="14" xfId="0" applyFont="1" applyBorder="1" applyAlignment="1">
      <alignment vertical="center" wrapText="1"/>
    </xf>
    <xf numFmtId="0" fontId="5" fillId="0" borderId="71" xfId="0" applyFont="1" applyBorder="1" applyAlignment="1">
      <alignment vertical="center" wrapText="1"/>
    </xf>
    <xf numFmtId="0" fontId="13" fillId="2" borderId="43"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5" fillId="0" borderId="9" xfId="0" applyFont="1" applyBorder="1" applyAlignment="1">
      <alignment vertical="center" wrapText="1"/>
    </xf>
    <xf numFmtId="0" fontId="5" fillId="0" borderId="54" xfId="0" applyFont="1" applyBorder="1" applyAlignment="1">
      <alignment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5" fillId="0" borderId="69" xfId="0" applyFont="1" applyBorder="1" applyAlignment="1">
      <alignment vertical="center" wrapText="1"/>
    </xf>
    <xf numFmtId="0" fontId="5" fillId="0" borderId="48" xfId="0" applyFont="1" applyBorder="1" applyAlignment="1">
      <alignment vertical="center" wrapText="1"/>
    </xf>
    <xf numFmtId="0" fontId="5" fillId="0" borderId="51" xfId="0" applyFont="1" applyBorder="1" applyAlignment="1">
      <alignment vertical="center" wrapText="1"/>
    </xf>
    <xf numFmtId="0" fontId="5" fillId="0" borderId="52" xfId="0" applyFont="1" applyBorder="1" applyAlignment="1">
      <alignment vertical="center" wrapText="1"/>
    </xf>
    <xf numFmtId="0" fontId="5" fillId="0" borderId="55" xfId="0" applyFont="1" applyBorder="1" applyAlignment="1">
      <alignment vertical="center" wrapText="1"/>
    </xf>
    <xf numFmtId="0" fontId="5" fillId="0" borderId="53" xfId="0" applyFont="1" applyBorder="1" applyAlignment="1">
      <alignment vertical="center" wrapText="1"/>
    </xf>
    <xf numFmtId="0" fontId="5" fillId="0" borderId="72" xfId="0" applyFont="1" applyBorder="1" applyAlignment="1">
      <alignment vertical="center" wrapText="1"/>
    </xf>
    <xf numFmtId="0" fontId="2" fillId="2" borderId="7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38"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2" fillId="0" borderId="110" xfId="0" applyFont="1" applyBorder="1" applyAlignment="1" applyProtection="1">
      <alignment horizontal="left" vertical="center" wrapText="1"/>
      <protection locked="0"/>
    </xf>
    <xf numFmtId="0" fontId="2" fillId="0" borderId="111" xfId="0" applyFont="1" applyBorder="1" applyAlignment="1" applyProtection="1">
      <alignment horizontal="left" vertical="center" wrapText="1"/>
      <protection locked="0"/>
    </xf>
    <xf numFmtId="0" fontId="5" fillId="7" borderId="1" xfId="0" applyFont="1" applyFill="1" applyBorder="1" applyAlignment="1">
      <alignment horizontal="center" vertical="center" wrapText="1"/>
    </xf>
    <xf numFmtId="0" fontId="5" fillId="7" borderId="107" xfId="0" applyFont="1" applyFill="1" applyBorder="1" applyAlignment="1">
      <alignment horizontal="center" vertical="center" wrapText="1"/>
    </xf>
    <xf numFmtId="0" fontId="5" fillId="7" borderId="3" xfId="0" applyFont="1" applyFill="1" applyBorder="1" applyAlignment="1" applyProtection="1">
      <alignment horizontal="center" vertical="center" wrapText="1"/>
      <protection locked="0"/>
    </xf>
    <xf numFmtId="0" fontId="5" fillId="7" borderId="89" xfId="0" applyFont="1" applyFill="1" applyBorder="1" applyAlignment="1" applyProtection="1">
      <alignment horizontal="center" vertical="center" wrapText="1"/>
      <protection locked="0"/>
    </xf>
    <xf numFmtId="0" fontId="5" fillId="7" borderId="3" xfId="0" applyFont="1" applyFill="1" applyBorder="1" applyAlignment="1">
      <alignment horizontal="center" vertical="center" wrapText="1"/>
    </xf>
    <xf numFmtId="0" fontId="5" fillId="7" borderId="89" xfId="0" applyFont="1" applyFill="1" applyBorder="1" applyAlignment="1">
      <alignment horizontal="center" vertical="center" wrapText="1"/>
    </xf>
    <xf numFmtId="0" fontId="5" fillId="7" borderId="4" xfId="0" applyFont="1" applyFill="1" applyBorder="1" applyAlignment="1" applyProtection="1">
      <alignment horizontal="center" vertical="center" wrapText="1"/>
      <protection locked="0"/>
    </xf>
    <xf numFmtId="0" fontId="5" fillId="7" borderId="93" xfId="0" applyFont="1" applyFill="1" applyBorder="1" applyAlignment="1" applyProtection="1">
      <alignment horizontal="center" vertical="center" wrapText="1"/>
      <protection locked="0"/>
    </xf>
    <xf numFmtId="0" fontId="5" fillId="7" borderId="38" xfId="0" applyFont="1" applyFill="1" applyBorder="1" applyAlignment="1">
      <alignment horizontal="center" vertical="center" wrapText="1"/>
    </xf>
    <xf numFmtId="0" fontId="5" fillId="7" borderId="0" xfId="0" applyFont="1" applyFill="1" applyBorder="1" applyAlignment="1" applyProtection="1">
      <alignment horizontal="center" vertical="center" wrapText="1"/>
      <protection locked="0"/>
    </xf>
    <xf numFmtId="0" fontId="5" fillId="7" borderId="102" xfId="0" applyFont="1" applyFill="1" applyBorder="1" applyAlignment="1" applyProtection="1">
      <alignment horizontal="center" vertical="center" wrapText="1"/>
      <protection locked="0"/>
    </xf>
    <xf numFmtId="0" fontId="5" fillId="7" borderId="90"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2" borderId="112" xfId="0" applyFont="1" applyFill="1" applyBorder="1" applyAlignment="1">
      <alignment horizontal="center" vertical="center" wrapText="1"/>
    </xf>
    <xf numFmtId="0" fontId="2" fillId="2" borderId="113" xfId="0" applyFont="1" applyFill="1" applyBorder="1" applyAlignment="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2" borderId="15" xfId="0" applyFont="1" applyFill="1" applyBorder="1" applyAlignment="1">
      <alignment horizontal="center" vertical="center" wrapText="1"/>
    </xf>
    <xf numFmtId="0" fontId="2" fillId="2" borderId="109" xfId="0" applyFont="1" applyFill="1" applyBorder="1" applyAlignment="1">
      <alignment horizontal="center" vertical="center" wrapText="1"/>
    </xf>
    <xf numFmtId="0" fontId="2" fillId="2" borderId="110" xfId="0" applyFont="1" applyFill="1" applyBorder="1" applyAlignment="1">
      <alignment horizontal="center" vertical="center" wrapText="1"/>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2" xfId="0" applyFont="1" applyBorder="1" applyAlignment="1" applyProtection="1">
      <alignment horizontal="left" vertical="center" wrapText="1"/>
      <protection locked="0"/>
    </xf>
    <xf numFmtId="0" fontId="2" fillId="0" borderId="67" xfId="0" applyFont="1" applyBorder="1" applyAlignment="1" applyProtection="1">
      <alignment horizontal="left" vertical="center" wrapText="1"/>
      <protection locked="0"/>
    </xf>
    <xf numFmtId="0" fontId="5" fillId="0" borderId="102" xfId="0" applyFont="1" applyBorder="1" applyAlignment="1" applyProtection="1">
      <alignment horizontal="center" vertical="center" wrapText="1"/>
      <protection locked="0"/>
    </xf>
    <xf numFmtId="0" fontId="5" fillId="0" borderId="89"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locked="0"/>
    </xf>
    <xf numFmtId="0" fontId="2" fillId="2" borderId="3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2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2" borderId="2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22" xfId="0" applyFont="1" applyBorder="1" applyAlignment="1" applyProtection="1">
      <alignment horizontal="center" vertical="center" wrapText="1"/>
      <protection locked="0"/>
    </xf>
    <xf numFmtId="0" fontId="2" fillId="0" borderId="114" xfId="0" applyFont="1" applyBorder="1" applyAlignment="1" applyProtection="1">
      <alignment horizontal="center" vertical="center" wrapText="1"/>
      <protection locked="0"/>
    </xf>
    <xf numFmtId="0" fontId="2" fillId="0" borderId="115" xfId="0" applyFont="1" applyBorder="1" applyAlignment="1" applyProtection="1">
      <alignment horizontal="center" vertical="center" wrapText="1"/>
      <protection locked="0"/>
    </xf>
    <xf numFmtId="0" fontId="2" fillId="0" borderId="116" xfId="0" applyFont="1" applyBorder="1" applyAlignment="1" applyProtection="1">
      <alignment horizontal="center" vertical="center" wrapText="1"/>
      <protection locked="0"/>
    </xf>
    <xf numFmtId="0" fontId="5" fillId="0" borderId="104"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105" xfId="0" applyFont="1" applyBorder="1" applyAlignment="1" applyProtection="1">
      <alignment horizontal="center" vertical="center"/>
      <protection locked="0"/>
    </xf>
    <xf numFmtId="0" fontId="5" fillId="0" borderId="99"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00" xfId="0" applyFont="1" applyBorder="1" applyAlignment="1" applyProtection="1">
      <alignment horizontal="center" vertical="center"/>
      <protection locked="0"/>
    </xf>
    <xf numFmtId="0" fontId="5" fillId="0" borderId="156"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157" xfId="0" applyFont="1" applyBorder="1" applyAlignment="1" applyProtection="1">
      <alignment horizontal="center" vertical="center"/>
      <protection locked="0"/>
    </xf>
    <xf numFmtId="0" fontId="5" fillId="2" borderId="38"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7" borderId="155" xfId="0" applyFont="1" applyFill="1" applyBorder="1" applyAlignment="1" applyProtection="1">
      <alignment horizontal="left" vertical="center" wrapText="1"/>
      <protection locked="0"/>
    </xf>
    <xf numFmtId="0" fontId="5" fillId="7" borderId="38" xfId="0" applyFont="1" applyFill="1" applyBorder="1" applyAlignment="1" applyProtection="1">
      <alignment horizontal="left" vertical="center" wrapText="1"/>
      <protection locked="0"/>
    </xf>
    <xf numFmtId="0" fontId="5" fillId="7" borderId="105" xfId="0" applyFont="1" applyFill="1" applyBorder="1" applyAlignment="1" applyProtection="1">
      <alignment horizontal="left" vertical="center" wrapText="1"/>
      <protection locked="0"/>
    </xf>
    <xf numFmtId="0" fontId="5" fillId="7" borderId="150" xfId="0" applyFont="1" applyFill="1" applyBorder="1" applyAlignment="1" applyProtection="1">
      <alignment horizontal="left" vertical="center" wrapText="1"/>
      <protection locked="0"/>
    </xf>
    <xf numFmtId="0" fontId="5" fillId="7" borderId="110" xfId="0" applyFont="1" applyFill="1" applyBorder="1" applyAlignment="1" applyProtection="1">
      <alignment horizontal="left" vertical="center" wrapText="1"/>
      <protection locked="0"/>
    </xf>
    <xf numFmtId="0" fontId="5" fillId="7" borderId="154" xfId="0" applyFont="1" applyFill="1" applyBorder="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96" xfId="0" applyFont="1" applyBorder="1" applyAlignment="1" applyProtection="1">
      <alignment horizontal="center" vertical="center"/>
      <protection locked="0"/>
    </xf>
    <xf numFmtId="0" fontId="5" fillId="0" borderId="97" xfId="0" applyFont="1" applyBorder="1" applyAlignment="1" applyProtection="1">
      <alignment horizontal="center" vertical="center"/>
      <protection locked="0"/>
    </xf>
    <xf numFmtId="0" fontId="5" fillId="0" borderId="98" xfId="0" applyFont="1" applyBorder="1" applyAlignment="1" applyProtection="1">
      <alignment horizontal="center" vertical="center"/>
      <protection locked="0"/>
    </xf>
    <xf numFmtId="0" fontId="5" fillId="0" borderId="117" xfId="0" applyFont="1" applyBorder="1" applyAlignment="1" applyProtection="1">
      <alignment horizontal="center" vertical="center"/>
      <protection locked="0"/>
    </xf>
    <xf numFmtId="0" fontId="5" fillId="0" borderId="107" xfId="0" applyFont="1" applyBorder="1" applyAlignment="1" applyProtection="1">
      <alignment horizontal="center" vertical="center"/>
      <protection locked="0"/>
    </xf>
    <xf numFmtId="0" fontId="5" fillId="0" borderId="108" xfId="0" applyFont="1" applyBorder="1" applyAlignment="1" applyProtection="1">
      <alignment horizontal="center" vertical="center"/>
      <protection locked="0"/>
    </xf>
    <xf numFmtId="0" fontId="5" fillId="7" borderId="1" xfId="0" applyFont="1" applyFill="1" applyBorder="1" applyAlignment="1" applyProtection="1">
      <alignment horizontal="left" vertical="center" wrapText="1"/>
      <protection locked="0"/>
    </xf>
    <xf numFmtId="0" fontId="5" fillId="7" borderId="100" xfId="0" applyFont="1" applyFill="1" applyBorder="1" applyAlignment="1" applyProtection="1">
      <alignment horizontal="left" vertical="center" wrapText="1"/>
      <protection locked="0"/>
    </xf>
    <xf numFmtId="0" fontId="5" fillId="7" borderId="10" xfId="0" applyFont="1" applyFill="1" applyBorder="1" applyAlignment="1" applyProtection="1">
      <alignment horizontal="center" vertical="center" wrapText="1"/>
      <protection locked="0"/>
    </xf>
    <xf numFmtId="0" fontId="5" fillId="7" borderId="9"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5" fillId="7" borderId="6" xfId="0"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vertical="center" wrapText="1"/>
      <protection locked="0"/>
    </xf>
    <xf numFmtId="0" fontId="5" fillId="7" borderId="5"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124" xfId="0" applyFont="1" applyFill="1" applyBorder="1" applyAlignment="1" applyProtection="1">
      <alignment horizontal="left" vertical="center" wrapText="1"/>
      <protection locked="0"/>
    </xf>
    <xf numFmtId="0" fontId="5" fillId="7" borderId="0" xfId="0" applyFont="1" applyFill="1" applyBorder="1" applyAlignment="1" applyProtection="1">
      <alignment horizontal="left" vertical="center" wrapText="1"/>
      <protection locked="0"/>
    </xf>
    <xf numFmtId="0" fontId="5" fillId="7" borderId="87" xfId="0" applyFont="1" applyFill="1" applyBorder="1" applyAlignment="1" applyProtection="1">
      <alignment horizontal="left" vertical="center" wrapText="1"/>
      <protection locked="0"/>
    </xf>
    <xf numFmtId="0" fontId="5" fillId="7" borderId="122" xfId="0" applyFont="1" applyFill="1" applyBorder="1" applyAlignment="1" applyProtection="1">
      <alignment horizontal="left" vertical="center" wrapText="1"/>
      <protection locked="0"/>
    </xf>
    <xf numFmtId="0" fontId="5" fillId="7" borderId="115" xfId="0" applyFont="1" applyFill="1" applyBorder="1" applyAlignment="1" applyProtection="1">
      <alignment horizontal="left" vertical="center" wrapText="1"/>
      <protection locked="0"/>
    </xf>
    <xf numFmtId="0" fontId="5" fillId="7" borderId="131" xfId="0" applyFont="1" applyFill="1" applyBorder="1" applyAlignment="1" applyProtection="1">
      <alignment horizontal="left" vertical="center" wrapText="1"/>
      <protection locked="0"/>
    </xf>
    <xf numFmtId="0" fontId="2" fillId="2" borderId="3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5" fillId="0" borderId="93" xfId="0" applyFont="1" applyBorder="1" applyAlignment="1" applyProtection="1">
      <alignment horizontal="center" vertical="center" wrapText="1"/>
      <protection locked="0"/>
    </xf>
    <xf numFmtId="0" fontId="5" fillId="2" borderId="107" xfId="0" applyFont="1" applyFill="1" applyBorder="1" applyAlignment="1">
      <alignment horizontal="center" vertical="center" wrapText="1"/>
    </xf>
    <xf numFmtId="0" fontId="5" fillId="2" borderId="89" xfId="0" applyFont="1" applyFill="1" applyBorder="1" applyAlignment="1">
      <alignment horizontal="center" vertical="center" wrapText="1"/>
    </xf>
    <xf numFmtId="0" fontId="5" fillId="2" borderId="93" xfId="0" applyFont="1" applyFill="1" applyBorder="1" applyAlignment="1">
      <alignment horizontal="center" vertical="center" wrapText="1"/>
    </xf>
    <xf numFmtId="0" fontId="5" fillId="7" borderId="2" xfId="0" applyFont="1" applyFill="1" applyBorder="1" applyAlignment="1" applyProtection="1">
      <alignment horizontal="center" vertical="center" wrapText="1"/>
      <protection locked="0"/>
    </xf>
    <xf numFmtId="0" fontId="5" fillId="7" borderId="3" xfId="0" applyFont="1" applyFill="1" applyBorder="1" applyAlignment="1" applyProtection="1">
      <alignment horizontal="left" vertical="center" wrapText="1"/>
      <protection locked="0"/>
    </xf>
    <xf numFmtId="0" fontId="5" fillId="7" borderId="102" xfId="0" applyFont="1" applyFill="1" applyBorder="1" applyAlignment="1" applyProtection="1">
      <alignment horizontal="left" vertical="center" wrapText="1"/>
      <protection locked="0"/>
    </xf>
    <xf numFmtId="0" fontId="5" fillId="7" borderId="6" xfId="0" applyFont="1" applyFill="1" applyBorder="1" applyAlignment="1" applyProtection="1">
      <alignment horizontal="left" vertical="center" wrapText="1"/>
      <protection locked="0"/>
    </xf>
    <xf numFmtId="0" fontId="5" fillId="7" borderId="106" xfId="0" applyFont="1" applyFill="1" applyBorder="1" applyAlignment="1" applyProtection="1">
      <alignment horizontal="left" vertical="center" wrapText="1"/>
      <protection locked="0"/>
    </xf>
    <xf numFmtId="0" fontId="5" fillId="7" borderId="87" xfId="0" applyFont="1" applyFill="1" applyBorder="1" applyAlignment="1" applyProtection="1">
      <alignment horizontal="center" vertical="center" wrapText="1"/>
      <protection locked="0"/>
    </xf>
    <xf numFmtId="0" fontId="5" fillId="0" borderId="0" xfId="0" applyFont="1" applyAlignment="1">
      <alignment horizontal="center" vertical="center" shrinkToFi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3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03" xfId="0" applyFont="1" applyFill="1" applyBorder="1" applyAlignment="1">
      <alignment horizontal="center" vertical="center" wrapText="1"/>
    </xf>
    <xf numFmtId="0" fontId="5" fillId="2" borderId="97" xfId="0" applyFont="1" applyFill="1" applyBorder="1" applyAlignment="1">
      <alignment horizontal="center" vertical="center" wrapText="1"/>
    </xf>
    <xf numFmtId="0" fontId="5" fillId="0" borderId="97" xfId="0" applyFont="1" applyBorder="1" applyAlignment="1" applyProtection="1">
      <alignment horizontal="left" vertical="center" wrapText="1"/>
      <protection locked="0"/>
    </xf>
    <xf numFmtId="0" fontId="5" fillId="0" borderId="98" xfId="0" applyFont="1" applyBorder="1" applyAlignment="1" applyProtection="1">
      <alignment horizontal="left" vertical="center" wrapText="1"/>
      <protection locked="0"/>
    </xf>
    <xf numFmtId="0" fontId="5" fillId="0" borderId="100" xfId="0" applyFont="1" applyBorder="1" applyAlignment="1" applyProtection="1">
      <alignment horizontal="left" vertical="center" wrapText="1"/>
      <protection locked="0"/>
    </xf>
    <xf numFmtId="0" fontId="5" fillId="0" borderId="39"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2" borderId="2" xfId="0" applyFont="1" applyFill="1" applyBorder="1" applyAlignment="1">
      <alignment horizontal="center" vertical="center" wrapText="1"/>
    </xf>
    <xf numFmtId="0" fontId="5" fillId="0" borderId="102" xfId="0" applyFont="1" applyBorder="1" applyAlignment="1" applyProtection="1">
      <alignment horizontal="left" vertical="center" wrapText="1"/>
      <protection locked="0"/>
    </xf>
    <xf numFmtId="0" fontId="5" fillId="0" borderId="106" xfId="0" applyFont="1" applyBorder="1" applyAlignment="1" applyProtection="1">
      <alignment horizontal="left" vertical="center" wrapText="1"/>
      <protection locked="0"/>
    </xf>
    <xf numFmtId="0" fontId="5" fillId="0" borderId="89" xfId="0" applyFont="1" applyBorder="1" applyAlignment="1">
      <alignment horizontal="center" vertical="center" wrapText="1"/>
    </xf>
    <xf numFmtId="0" fontId="5" fillId="0" borderId="10" xfId="0" applyFont="1" applyBorder="1" applyAlignment="1" applyProtection="1">
      <alignment horizontal="left" vertical="center" wrapText="1"/>
      <protection locked="0"/>
    </xf>
    <xf numFmtId="0" fontId="5" fillId="0" borderId="101" xfId="0" applyFont="1" applyBorder="1" applyAlignment="1" applyProtection="1">
      <alignment horizontal="center" vertical="center" wrapText="1"/>
      <protection locked="0"/>
    </xf>
    <xf numFmtId="0" fontId="5" fillId="0" borderId="86" xfId="0" applyFont="1" applyBorder="1" applyAlignment="1" applyProtection="1">
      <alignment horizontal="center" vertical="center" wrapText="1"/>
      <protection locked="0"/>
    </xf>
    <xf numFmtId="0" fontId="5" fillId="0" borderId="133"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30" fillId="0" borderId="2" xfId="0" applyFont="1" applyBorder="1" applyAlignment="1">
      <alignment horizontal="right" vertical="center" wrapText="1"/>
    </xf>
    <xf numFmtId="0" fontId="30" fillId="0" borderId="3" xfId="0" applyFont="1" applyBorder="1" applyAlignment="1">
      <alignment horizontal="right" vertical="center" wrapText="1"/>
    </xf>
    <xf numFmtId="0" fontId="30" fillId="0" borderId="10" xfId="0" applyFont="1" applyBorder="1" applyAlignment="1">
      <alignment horizontal="right" vertical="center" wrapText="1"/>
    </xf>
    <xf numFmtId="0" fontId="30" fillId="0" borderId="0" xfId="0" applyFont="1" applyAlignment="1">
      <alignment horizontal="right" vertical="center" wrapText="1"/>
    </xf>
    <xf numFmtId="0" fontId="30" fillId="0" borderId="5" xfId="0" applyFont="1" applyBorder="1" applyAlignment="1">
      <alignment horizontal="right" vertical="center" wrapText="1"/>
    </xf>
    <xf numFmtId="0" fontId="30" fillId="0" borderId="6" xfId="0" applyFont="1" applyBorder="1" applyAlignment="1">
      <alignment horizontal="righ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64"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2" borderId="1" xfId="0" applyFont="1" applyFill="1" applyBorder="1" applyAlignment="1">
      <alignment horizontal="center" vertical="center"/>
    </xf>
    <xf numFmtId="0" fontId="5" fillId="0" borderId="0" xfId="0" applyFont="1" applyAlignment="1">
      <alignment horizontal="left" vertical="top"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5" fillId="2" borderId="92" xfId="0" applyFont="1" applyFill="1" applyBorder="1" applyAlignment="1">
      <alignment horizontal="center" vertical="center" wrapText="1"/>
    </xf>
    <xf numFmtId="0" fontId="5" fillId="2" borderId="84" xfId="0" applyFont="1" applyFill="1" applyBorder="1" applyAlignment="1">
      <alignment horizontal="center" vertical="center" wrapText="1"/>
    </xf>
    <xf numFmtId="0" fontId="2" fillId="2" borderId="104" xfId="0" applyFont="1" applyFill="1" applyBorder="1" applyAlignment="1">
      <alignment horizontal="center" vertical="center" wrapText="1"/>
    </xf>
    <xf numFmtId="0" fontId="2" fillId="2" borderId="99" xfId="0" applyFont="1" applyFill="1" applyBorder="1" applyAlignment="1">
      <alignment horizontal="center" vertical="center" wrapText="1"/>
    </xf>
    <xf numFmtId="0" fontId="2" fillId="0" borderId="105" xfId="0" applyFont="1" applyBorder="1" applyAlignment="1" applyProtection="1">
      <alignment horizontal="center" vertical="center" wrapText="1"/>
      <protection locked="0"/>
    </xf>
    <xf numFmtId="0" fontId="2" fillId="0" borderId="100" xfId="0" applyFont="1" applyBorder="1" applyAlignment="1" applyProtection="1">
      <alignment horizontal="center" vertical="center" wrapText="1"/>
      <protection locked="0"/>
    </xf>
    <xf numFmtId="0" fontId="2" fillId="2" borderId="10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8" xfId="0" applyFont="1" applyFill="1" applyBorder="1" applyAlignment="1">
      <alignment horizontal="center" vertical="center" wrapText="1"/>
    </xf>
    <xf numFmtId="0" fontId="2" fillId="2" borderId="89" xfId="0" applyFont="1" applyFill="1" applyBorder="1" applyAlignment="1">
      <alignment horizontal="center" vertical="center" wrapText="1"/>
    </xf>
    <xf numFmtId="0" fontId="2" fillId="2" borderId="93"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94" xfId="0" applyFont="1" applyBorder="1" applyAlignment="1" applyProtection="1">
      <alignment horizontal="center" vertical="center" wrapText="1"/>
      <protection locked="0"/>
    </xf>
    <xf numFmtId="0" fontId="2" fillId="0" borderId="89" xfId="0" applyFont="1" applyBorder="1" applyAlignment="1" applyProtection="1">
      <alignment horizontal="center" vertical="center" wrapText="1"/>
      <protection locked="0"/>
    </xf>
    <xf numFmtId="0" fontId="2" fillId="0" borderId="93" xfId="0" applyFont="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2" fillId="2" borderId="94" xfId="0" applyFont="1" applyFill="1" applyBorder="1" applyAlignment="1">
      <alignment horizontal="center" vertical="center" wrapText="1"/>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94" xfId="0" applyNumberFormat="1" applyFont="1" applyBorder="1" applyAlignment="1" applyProtection="1">
      <alignment horizontal="center" vertical="center" wrapText="1"/>
      <protection locked="0"/>
    </xf>
    <xf numFmtId="49" fontId="2" fillId="0" borderId="89" xfId="0" applyNumberFormat="1" applyFont="1" applyBorder="1" applyAlignment="1" applyProtection="1">
      <alignment horizontal="center" vertical="center" wrapText="1"/>
      <protection locked="0"/>
    </xf>
    <xf numFmtId="49" fontId="2" fillId="0" borderId="93" xfId="0" applyNumberFormat="1" applyFont="1" applyBorder="1" applyAlignment="1" applyProtection="1">
      <alignment horizontal="center" vertical="center" wrapText="1"/>
      <protection locked="0"/>
    </xf>
    <xf numFmtId="49" fontId="2" fillId="0" borderId="102" xfId="0" applyNumberFormat="1" applyFont="1" applyBorder="1" applyAlignment="1" applyProtection="1">
      <alignment horizontal="center" vertical="center" wrapText="1"/>
      <protection locked="0"/>
    </xf>
    <xf numFmtId="49" fontId="2" fillId="0" borderId="90" xfId="0" applyNumberFormat="1" applyFont="1" applyBorder="1" applyAlignment="1" applyProtection="1">
      <alignment horizontal="center" vertical="center" wrapText="1"/>
      <protection locked="0"/>
    </xf>
    <xf numFmtId="0" fontId="2" fillId="0" borderId="120" xfId="0" applyFont="1" applyBorder="1" applyAlignment="1">
      <alignment horizontal="left" vertical="top" wrapText="1"/>
    </xf>
    <xf numFmtId="0" fontId="2" fillId="0" borderId="95" xfId="0" applyFont="1" applyBorder="1" applyAlignment="1">
      <alignment horizontal="left" vertical="top" wrapText="1"/>
    </xf>
    <xf numFmtId="0" fontId="2" fillId="0" borderId="121" xfId="0" applyFont="1" applyBorder="1" applyAlignment="1">
      <alignment horizontal="left" vertical="top" wrapText="1"/>
    </xf>
    <xf numFmtId="0" fontId="2" fillId="0" borderId="124" xfId="0" applyFont="1" applyBorder="1" applyAlignment="1">
      <alignment horizontal="left" vertical="top" wrapText="1"/>
    </xf>
    <xf numFmtId="0" fontId="2" fillId="0" borderId="125" xfId="0" applyFont="1" applyBorder="1" applyAlignment="1">
      <alignment horizontal="left" vertical="top" wrapText="1"/>
    </xf>
    <xf numFmtId="0" fontId="2" fillId="0" borderId="122" xfId="0" applyFont="1" applyBorder="1" applyAlignment="1">
      <alignment horizontal="left" vertical="top" wrapText="1"/>
    </xf>
    <xf numFmtId="0" fontId="2" fillId="0" borderId="115" xfId="0" applyFont="1" applyBorder="1" applyAlignment="1">
      <alignment horizontal="left" vertical="top" wrapText="1"/>
    </xf>
    <xf numFmtId="0" fontId="2" fillId="0" borderId="123" xfId="0" applyFont="1" applyBorder="1" applyAlignment="1">
      <alignment horizontal="left" vertical="top" wrapText="1"/>
    </xf>
    <xf numFmtId="0" fontId="5" fillId="2" borderId="83"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130" xfId="0" applyFont="1" applyFill="1" applyBorder="1" applyAlignment="1">
      <alignment horizontal="center" vertical="center" wrapText="1"/>
    </xf>
    <xf numFmtId="0" fontId="5" fillId="2" borderId="126" xfId="0" applyFont="1" applyFill="1" applyBorder="1" applyAlignment="1">
      <alignment horizontal="center" vertical="center" wrapText="1"/>
    </xf>
    <xf numFmtId="0" fontId="5" fillId="2" borderId="127" xfId="0" applyFont="1" applyFill="1" applyBorder="1" applyAlignment="1">
      <alignment horizontal="center" vertical="center" wrapText="1"/>
    </xf>
    <xf numFmtId="0" fontId="5" fillId="2" borderId="128" xfId="0" applyFont="1" applyFill="1" applyBorder="1" applyAlignment="1">
      <alignment horizontal="center" vertical="center" wrapText="1"/>
    </xf>
    <xf numFmtId="0" fontId="5" fillId="2" borderId="129" xfId="0" applyFont="1" applyFill="1" applyBorder="1" applyAlignment="1">
      <alignment horizontal="center" vertical="center" wrapText="1"/>
    </xf>
    <xf numFmtId="0" fontId="5" fillId="2" borderId="122" xfId="0" applyFont="1" applyFill="1" applyBorder="1" applyAlignment="1">
      <alignment horizontal="center" vertical="center" wrapText="1"/>
    </xf>
    <xf numFmtId="0" fontId="5" fillId="2" borderId="115" xfId="0" applyFont="1" applyFill="1" applyBorder="1" applyAlignment="1">
      <alignment horizontal="center" vertical="center" wrapText="1"/>
    </xf>
    <xf numFmtId="0" fontId="5" fillId="2" borderId="123" xfId="0" applyFont="1" applyFill="1" applyBorder="1" applyAlignment="1">
      <alignment horizontal="center" vertical="center" wrapText="1"/>
    </xf>
    <xf numFmtId="0" fontId="5" fillId="2" borderId="85" xfId="0" applyFont="1" applyFill="1" applyBorder="1" applyAlignment="1">
      <alignment horizontal="center" vertical="center" wrapText="1"/>
    </xf>
    <xf numFmtId="0" fontId="5" fillId="2" borderId="131" xfId="0" applyFont="1" applyFill="1" applyBorder="1" applyAlignment="1">
      <alignment horizontal="center" vertical="center" wrapText="1"/>
    </xf>
    <xf numFmtId="0" fontId="2" fillId="2" borderId="96" xfId="0" applyFont="1" applyFill="1" applyBorder="1" applyAlignment="1">
      <alignment horizontal="center" vertical="center" wrapText="1"/>
    </xf>
    <xf numFmtId="0" fontId="2" fillId="2" borderId="97" xfId="0" applyFont="1" applyFill="1" applyBorder="1" applyAlignment="1">
      <alignment horizontal="center" vertical="center" wrapText="1"/>
    </xf>
    <xf numFmtId="0" fontId="2" fillId="0" borderId="97" xfId="0" applyFont="1" applyBorder="1" applyAlignment="1" applyProtection="1">
      <alignment horizontal="center" vertical="center" wrapText="1"/>
      <protection locked="0"/>
    </xf>
    <xf numFmtId="0" fontId="2" fillId="0" borderId="98" xfId="0" applyFont="1" applyBorder="1" applyAlignment="1" applyProtection="1">
      <alignment horizontal="center" vertical="center" wrapText="1"/>
      <protection locked="0"/>
    </xf>
    <xf numFmtId="0" fontId="2" fillId="2" borderId="99"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49" fontId="2" fillId="0" borderId="100" xfId="0" applyNumberFormat="1" applyFont="1" applyBorder="1" applyAlignment="1" applyProtection="1">
      <alignment horizontal="center" vertical="center" wrapText="1"/>
      <protection locked="0"/>
    </xf>
    <xf numFmtId="0" fontId="2" fillId="2" borderId="117" xfId="0" applyFont="1" applyFill="1" applyBorder="1" applyAlignment="1" applyProtection="1">
      <alignment horizontal="center" vertical="center" wrapText="1"/>
      <protection locked="0"/>
    </xf>
    <xf numFmtId="0" fontId="2" fillId="2" borderId="107" xfId="0" applyFont="1" applyFill="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2" borderId="16" xfId="0" applyFont="1" applyFill="1" applyBorder="1" applyAlignment="1" applyProtection="1">
      <alignment horizontal="center" vertical="center" wrapText="1"/>
      <protection locked="0"/>
    </xf>
    <xf numFmtId="0" fontId="2" fillId="0" borderId="107" xfId="0" applyFont="1" applyBorder="1" applyAlignment="1" applyProtection="1">
      <alignment horizontal="center" vertical="center" wrapText="1"/>
      <protection locked="0"/>
    </xf>
    <xf numFmtId="0" fontId="2" fillId="0" borderId="108" xfId="0" applyFont="1" applyBorder="1" applyAlignment="1" applyProtection="1">
      <alignment horizontal="center" vertical="center" wrapText="1"/>
      <protection locked="0"/>
    </xf>
    <xf numFmtId="0" fontId="2" fillId="2" borderId="99"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0" borderId="102" xfId="0" applyFont="1" applyBorder="1" applyAlignment="1" applyProtection="1">
      <alignment horizontal="center" vertical="center" wrapText="1"/>
      <protection locked="0"/>
    </xf>
    <xf numFmtId="0" fontId="2" fillId="0" borderId="106" xfId="0" applyFont="1" applyBorder="1" applyAlignment="1" applyProtection="1">
      <alignment horizontal="center" vertical="center" wrapText="1"/>
      <protection locked="0"/>
    </xf>
    <xf numFmtId="0" fontId="2" fillId="0" borderId="1" xfId="0" quotePrefix="1" applyFont="1" applyBorder="1" applyAlignment="1" applyProtection="1">
      <alignment horizontal="center" vertical="center" wrapText="1"/>
      <protection locked="0"/>
    </xf>
    <xf numFmtId="0" fontId="22" fillId="0" borderId="38" xfId="0" applyFont="1" applyBorder="1" applyAlignment="1">
      <alignment horizontal="center" vertical="center" wrapText="1"/>
    </xf>
    <xf numFmtId="0" fontId="22" fillId="0" borderId="105"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00" xfId="0" applyFont="1" applyBorder="1" applyAlignment="1">
      <alignment horizontal="center" vertical="center" wrapText="1"/>
    </xf>
    <xf numFmtId="0" fontId="2" fillId="2" borderId="104"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2" fillId="0" borderId="87" xfId="0" applyFont="1" applyBorder="1" applyAlignment="1" applyProtection="1">
      <alignment horizontal="center" vertical="center" wrapText="1"/>
      <protection locked="0"/>
    </xf>
    <xf numFmtId="0" fontId="32" fillId="2" borderId="99"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2" fillId="7" borderId="11" xfId="0" applyFont="1" applyFill="1" applyBorder="1" applyAlignment="1" applyProtection="1">
      <alignment horizontal="center" vertical="center"/>
      <protection locked="0"/>
    </xf>
    <xf numFmtId="0" fontId="2" fillId="7" borderId="16" xfId="0" applyFont="1" applyFill="1" applyBorder="1" applyAlignment="1" applyProtection="1">
      <alignment horizontal="center" vertical="center"/>
      <protection locked="0"/>
    </xf>
    <xf numFmtId="0" fontId="2" fillId="7" borderId="12" xfId="0" applyFont="1" applyFill="1" applyBorder="1" applyAlignment="1" applyProtection="1">
      <alignment horizontal="center" vertical="center"/>
      <protection locked="0"/>
    </xf>
    <xf numFmtId="0" fontId="2" fillId="7" borderId="17" xfId="0" applyFont="1" applyFill="1" applyBorder="1" applyAlignment="1" applyProtection="1">
      <alignment horizontal="center" vertical="center"/>
      <protection locked="0"/>
    </xf>
    <xf numFmtId="0" fontId="2" fillId="2" borderId="80" xfId="0" applyFont="1" applyFill="1" applyBorder="1" applyAlignment="1" applyProtection="1">
      <alignment horizontal="center" vertical="center"/>
      <protection locked="0"/>
    </xf>
    <xf numFmtId="0" fontId="2" fillId="2" borderId="81" xfId="0" applyFont="1" applyFill="1" applyBorder="1" applyAlignment="1" applyProtection="1">
      <alignment horizontal="center" vertical="center"/>
      <protection locked="0"/>
    </xf>
    <xf numFmtId="0" fontId="2" fillId="2" borderId="82" xfId="0" applyFont="1" applyFill="1" applyBorder="1" applyAlignment="1" applyProtection="1">
      <alignment horizontal="center" vertical="center"/>
      <protection locked="0"/>
    </xf>
    <xf numFmtId="0" fontId="2" fillId="2" borderId="79" xfId="0" applyFont="1" applyFill="1" applyBorder="1" applyAlignment="1" applyProtection="1">
      <alignment horizontal="center" vertical="center"/>
      <protection locked="0"/>
    </xf>
    <xf numFmtId="0" fontId="2" fillId="0" borderId="103"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top"/>
      <protection locked="0"/>
    </xf>
    <xf numFmtId="0" fontId="3" fillId="2" borderId="0" xfId="0" applyFont="1" applyFill="1" applyAlignment="1" applyProtection="1">
      <alignment horizontal="center" vertical="center"/>
      <protection locked="0"/>
    </xf>
    <xf numFmtId="0" fontId="2" fillId="7" borderId="39" xfId="0" applyFont="1" applyFill="1" applyBorder="1" applyAlignment="1" applyProtection="1">
      <alignment horizontal="center" vertical="center"/>
      <protection locked="0"/>
    </xf>
    <xf numFmtId="0" fontId="2" fillId="7" borderId="15" xfId="0" applyFont="1" applyFill="1" applyBorder="1" applyAlignment="1" applyProtection="1">
      <alignment horizontal="center" vertical="center"/>
      <protection locked="0"/>
    </xf>
    <xf numFmtId="0" fontId="5" fillId="0" borderId="83" xfId="0" applyFont="1" applyBorder="1" applyAlignment="1" applyProtection="1">
      <alignment horizontal="center" vertical="center" wrapText="1"/>
      <protection locked="0"/>
    </xf>
    <xf numFmtId="0" fontId="5" fillId="0" borderId="84" xfId="0" applyFont="1" applyBorder="1" applyAlignment="1" applyProtection="1">
      <alignment horizontal="center" vertical="center" wrapText="1"/>
      <protection locked="0"/>
    </xf>
    <xf numFmtId="0" fontId="5" fillId="0" borderId="85" xfId="0" applyFont="1" applyBorder="1" applyAlignment="1" applyProtection="1">
      <alignment horizontal="center" vertical="center" wrapText="1"/>
      <protection locked="0"/>
    </xf>
    <xf numFmtId="0" fontId="5" fillId="0" borderId="87"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wrapText="1"/>
      <protection locked="0"/>
    </xf>
    <xf numFmtId="0" fontId="5" fillId="0" borderId="132" xfId="0" applyFont="1" applyBorder="1" applyAlignment="1" applyProtection="1">
      <alignment horizontal="center" vertical="center" wrapText="1"/>
      <protection locked="0"/>
    </xf>
    <xf numFmtId="0" fontId="5" fillId="0" borderId="21"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30" fillId="0" borderId="115" xfId="0" applyFont="1" applyBorder="1" applyAlignment="1">
      <alignment horizontal="right" vertical="center" wrapText="1"/>
    </xf>
    <xf numFmtId="0" fontId="5" fillId="0" borderId="125" xfId="0" applyFont="1" applyBorder="1" applyAlignment="1">
      <alignment horizontal="left" vertical="center" wrapText="1"/>
    </xf>
    <xf numFmtId="0" fontId="5" fillId="0" borderId="115" xfId="0" applyFont="1" applyBorder="1" applyAlignment="1">
      <alignment horizontal="left" vertical="center" wrapText="1"/>
    </xf>
    <xf numFmtId="0" fontId="5" fillId="0" borderId="123" xfId="0" applyFont="1" applyBorder="1" applyAlignment="1">
      <alignment horizontal="left" vertical="center" wrapText="1"/>
    </xf>
    <xf numFmtId="0" fontId="5" fillId="0" borderId="32" xfId="0" applyFont="1" applyBorder="1" applyAlignment="1" applyProtection="1">
      <alignment horizontal="center" vertical="center" shrinkToFit="1"/>
      <protection locked="0"/>
    </xf>
    <xf numFmtId="0" fontId="5" fillId="0" borderId="87" xfId="0" applyFont="1" applyBorder="1" applyAlignment="1" applyProtection="1">
      <alignment horizontal="left" vertical="center" wrapText="1"/>
      <protection locked="0"/>
    </xf>
    <xf numFmtId="0" fontId="5" fillId="0" borderId="19" xfId="0" applyFont="1" applyBorder="1" applyAlignment="1">
      <alignment horizontal="center" vertical="center" shrinkToFit="1"/>
    </xf>
    <xf numFmtId="0" fontId="5" fillId="0" borderId="79" xfId="0" applyFont="1" applyBorder="1" applyAlignment="1" applyProtection="1">
      <alignment horizontal="center" vertical="center" wrapText="1"/>
      <protection locked="0"/>
    </xf>
    <xf numFmtId="0" fontId="5" fillId="0" borderId="118" xfId="0" applyFont="1" applyBorder="1" applyAlignment="1" applyProtection="1">
      <alignment horizontal="center" vertical="center" wrapText="1"/>
      <protection locked="0"/>
    </xf>
    <xf numFmtId="0" fontId="30" fillId="0" borderId="124" xfId="0" applyFont="1" applyBorder="1" applyAlignment="1">
      <alignment horizontal="right" vertical="center" wrapText="1"/>
    </xf>
    <xf numFmtId="0" fontId="5" fillId="0" borderId="134" xfId="0" applyFont="1" applyBorder="1" applyAlignment="1" applyProtection="1">
      <alignment horizontal="left" vertical="center" wrapText="1"/>
      <protection locked="0"/>
    </xf>
    <xf numFmtId="0" fontId="2" fillId="0" borderId="135" xfId="0" applyFont="1" applyBorder="1" applyAlignment="1">
      <alignment horizontal="right" vertical="center"/>
    </xf>
    <xf numFmtId="0" fontId="2" fillId="0" borderId="136" xfId="0" applyFont="1" applyBorder="1" applyAlignment="1">
      <alignment horizontal="right" vertical="center"/>
    </xf>
    <xf numFmtId="0" fontId="2" fillId="0" borderId="136" xfId="0" applyFont="1" applyBorder="1" applyAlignment="1">
      <alignment horizontal="center" vertical="center"/>
    </xf>
    <xf numFmtId="0" fontId="5" fillId="0" borderId="130" xfId="0" applyFont="1" applyBorder="1" applyAlignment="1" applyProtection="1">
      <alignment horizontal="center" vertical="center" wrapText="1"/>
      <protection locked="0"/>
    </xf>
    <xf numFmtId="0" fontId="2" fillId="9" borderId="23" xfId="0" applyFont="1" applyFill="1" applyBorder="1" applyAlignment="1">
      <alignment horizontal="center" vertical="center" wrapText="1"/>
    </xf>
    <xf numFmtId="0" fontId="2" fillId="9" borderId="24" xfId="0" applyFont="1" applyFill="1" applyBorder="1" applyAlignment="1">
      <alignment horizontal="center" vertical="center"/>
    </xf>
    <xf numFmtId="0" fontId="2" fillId="9" borderId="25" xfId="0" applyFont="1" applyFill="1" applyBorder="1" applyAlignment="1">
      <alignment horizontal="center" vertical="center"/>
    </xf>
    <xf numFmtId="14" fontId="5" fillId="0" borderId="26" xfId="0" applyNumberFormat="1"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74"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73" xfId="0" applyFont="1" applyBorder="1" applyAlignment="1" applyProtection="1">
      <alignment horizontal="center" vertical="center" wrapText="1"/>
      <protection locked="0"/>
    </xf>
    <xf numFmtId="0" fontId="5" fillId="7" borderId="0"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2" borderId="32" xfId="0" applyFont="1" applyFill="1" applyBorder="1" applyAlignment="1">
      <alignment horizontal="center" vertical="center"/>
    </xf>
    <xf numFmtId="0" fontId="5" fillId="0" borderId="67" xfId="0" applyFont="1" applyBorder="1" applyAlignment="1" applyProtection="1">
      <alignment horizontal="center" vertical="center"/>
      <protection locked="0"/>
    </xf>
    <xf numFmtId="0" fontId="30" fillId="2" borderId="18"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2" borderId="20"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0" xfId="0" applyFont="1" applyFill="1" applyAlignment="1">
      <alignment horizontal="center" vertical="center" wrapText="1"/>
    </xf>
    <xf numFmtId="0" fontId="30" fillId="2" borderId="9"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5" fillId="2" borderId="78"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0" borderId="1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3" fillId="8" borderId="0" xfId="0" applyFont="1" applyFill="1" applyAlignment="1">
      <alignment horizontal="left" vertical="center" wrapText="1"/>
    </xf>
    <xf numFmtId="0" fontId="28" fillId="2" borderId="18" xfId="0" applyFont="1" applyFill="1" applyBorder="1" applyAlignment="1" applyProtection="1">
      <alignment horizontal="center" vertical="center" wrapText="1"/>
      <protection locked="0"/>
    </xf>
    <xf numFmtId="0" fontId="28" fillId="2" borderId="22" xfId="0" applyFont="1" applyFill="1" applyBorder="1" applyAlignment="1" applyProtection="1">
      <alignment horizontal="center" vertical="center" wrapText="1"/>
      <protection locked="0"/>
    </xf>
    <xf numFmtId="0" fontId="28" fillId="2" borderId="28" xfId="0" applyFont="1" applyFill="1" applyBorder="1" applyAlignment="1" applyProtection="1">
      <alignment horizontal="center" vertical="center" wrapText="1"/>
      <protection locked="0"/>
    </xf>
    <xf numFmtId="0" fontId="28" fillId="2" borderId="60" xfId="0" applyFont="1" applyFill="1" applyBorder="1" applyAlignment="1" applyProtection="1">
      <alignment horizontal="center" vertical="center" wrapText="1"/>
      <protection locked="0"/>
    </xf>
    <xf numFmtId="0" fontId="46" fillId="0" borderId="78" xfId="0" applyFont="1" applyBorder="1" applyAlignment="1">
      <alignment horizontal="center" vertical="center" wrapText="1"/>
    </xf>
    <xf numFmtId="0" fontId="46" fillId="0" borderId="73"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36"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138" xfId="0" applyFont="1" applyBorder="1" applyAlignment="1">
      <alignment horizontal="center" vertical="center" wrapText="1"/>
    </xf>
    <xf numFmtId="0" fontId="46" fillId="0" borderId="74" xfId="0" applyFont="1" applyBorder="1" applyAlignment="1">
      <alignment horizontal="center" vertical="center" wrapText="1"/>
    </xf>
    <xf numFmtId="0" fontId="3" fillId="0" borderId="0" xfId="0" applyFont="1" applyAlignment="1">
      <alignment horizontal="left" vertical="center" wrapText="1"/>
    </xf>
    <xf numFmtId="0" fontId="46" fillId="0" borderId="10" xfId="0" applyFont="1" applyBorder="1" applyAlignment="1">
      <alignment horizontal="center" vertical="center" wrapText="1"/>
    </xf>
    <xf numFmtId="0" fontId="46" fillId="0" borderId="0" xfId="0" applyFont="1" applyAlignment="1">
      <alignment horizontal="center" vertical="center" wrapText="1"/>
    </xf>
    <xf numFmtId="0" fontId="46" fillId="0" borderId="9"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2" xfId="0" applyFont="1" applyBorder="1" applyAlignment="1">
      <alignment horizontal="center" vertical="center" wrapText="1" shrinkToFit="1"/>
    </xf>
    <xf numFmtId="0" fontId="46" fillId="0" borderId="3" xfId="0" applyFont="1" applyBorder="1" applyAlignment="1">
      <alignment horizontal="center" vertical="center" wrapText="1" shrinkToFit="1"/>
    </xf>
    <xf numFmtId="0" fontId="46" fillId="0" borderId="4" xfId="0" applyFont="1" applyBorder="1" applyAlignment="1">
      <alignment horizontal="center" vertical="center" wrapText="1" shrinkToFit="1"/>
    </xf>
    <xf numFmtId="0" fontId="46" fillId="0" borderId="10" xfId="0" applyFont="1" applyBorder="1" applyAlignment="1">
      <alignment horizontal="center" vertical="center" wrapText="1" shrinkToFit="1"/>
    </xf>
    <xf numFmtId="0" fontId="46" fillId="0" borderId="0" xfId="0" applyFont="1" applyAlignment="1">
      <alignment horizontal="center" vertical="center" wrapText="1" shrinkToFit="1"/>
    </xf>
    <xf numFmtId="0" fontId="46" fillId="0" borderId="9" xfId="0" applyFont="1" applyBorder="1" applyAlignment="1">
      <alignment horizontal="center" vertical="center" wrapText="1" shrinkToFit="1"/>
    </xf>
    <xf numFmtId="0" fontId="46" fillId="0" borderId="26" xfId="0" applyFont="1" applyBorder="1" applyAlignment="1">
      <alignment horizontal="center" vertical="center" wrapText="1" shrinkToFit="1"/>
    </xf>
    <xf numFmtId="0" fontId="46" fillId="0" borderId="24" xfId="0" applyFont="1" applyBorder="1" applyAlignment="1">
      <alignment horizontal="center" vertical="center" wrapText="1" shrinkToFit="1"/>
    </xf>
    <xf numFmtId="0" fontId="46" fillId="0" borderId="25" xfId="0" applyFont="1" applyBorder="1" applyAlignment="1">
      <alignment horizontal="center" vertical="center" wrapText="1" shrinkToFit="1"/>
    </xf>
    <xf numFmtId="0" fontId="46" fillId="0" borderId="5" xfId="0" applyFont="1" applyBorder="1" applyAlignment="1">
      <alignment horizontal="center" vertical="center" wrapText="1" shrinkToFit="1"/>
    </xf>
    <xf numFmtId="0" fontId="46" fillId="0" borderId="6" xfId="0" applyFont="1" applyBorder="1" applyAlignment="1">
      <alignment horizontal="center" vertical="center" wrapText="1" shrinkToFit="1"/>
    </xf>
    <xf numFmtId="0" fontId="29" fillId="0" borderId="32" xfId="0" quotePrefix="1" applyFont="1" applyBorder="1" applyAlignment="1">
      <alignment horizontal="center" vertical="center" wrapText="1"/>
    </xf>
    <xf numFmtId="0" fontId="29" fillId="0" borderId="64" xfId="0" quotePrefix="1" applyFont="1" applyBorder="1" applyAlignment="1">
      <alignment horizontal="center" vertical="center" wrapText="1"/>
    </xf>
    <xf numFmtId="0" fontId="46" fillId="0" borderId="118" xfId="0" applyFont="1" applyBorder="1" applyAlignment="1">
      <alignment horizontal="center" vertical="center" wrapText="1" shrinkToFit="1"/>
    </xf>
    <xf numFmtId="0" fontId="46" fillId="0" borderId="152" xfId="0" applyFont="1" applyBorder="1" applyAlignment="1">
      <alignment horizontal="center" vertical="center" wrapText="1" shrinkToFit="1"/>
    </xf>
    <xf numFmtId="0" fontId="46" fillId="0" borderId="153" xfId="0" applyFont="1" applyBorder="1" applyAlignment="1">
      <alignment horizontal="center" vertical="center" wrapText="1" shrinkToFit="1"/>
    </xf>
    <xf numFmtId="0" fontId="46" fillId="0" borderId="64" xfId="0" applyFont="1" applyBorder="1" applyAlignment="1">
      <alignment horizontal="center" vertical="center" wrapText="1" shrinkToFit="1"/>
    </xf>
    <xf numFmtId="0" fontId="46" fillId="0" borderId="66" xfId="0" applyFont="1" applyBorder="1" applyAlignment="1">
      <alignment horizontal="center" vertical="center" wrapText="1" shrinkToFit="1"/>
    </xf>
    <xf numFmtId="0" fontId="53" fillId="0" borderId="2" xfId="0" quotePrefix="1" applyFont="1" applyBorder="1" applyAlignment="1">
      <alignment horizontal="center" vertical="center" wrapText="1"/>
    </xf>
    <xf numFmtId="0" fontId="53" fillId="0" borderId="3" xfId="0" quotePrefix="1" applyFont="1" applyBorder="1" applyAlignment="1">
      <alignment horizontal="center" vertical="center" wrapText="1"/>
    </xf>
    <xf numFmtId="0" fontId="53" fillId="0" borderId="4" xfId="0" quotePrefix="1" applyFont="1" applyBorder="1" applyAlignment="1">
      <alignment horizontal="center" vertical="center" wrapText="1"/>
    </xf>
    <xf numFmtId="0" fontId="53" fillId="0" borderId="10" xfId="0" quotePrefix="1" applyFont="1" applyBorder="1" applyAlignment="1">
      <alignment horizontal="center" vertical="center" wrapText="1"/>
    </xf>
    <xf numFmtId="0" fontId="53" fillId="0" borderId="0" xfId="0" quotePrefix="1" applyFont="1" applyAlignment="1">
      <alignment horizontal="center" vertical="center" wrapText="1"/>
    </xf>
    <xf numFmtId="0" fontId="53" fillId="0" borderId="9" xfId="0" quotePrefix="1" applyFont="1" applyBorder="1" applyAlignment="1">
      <alignment horizontal="center" vertical="center" wrapText="1"/>
    </xf>
    <xf numFmtId="0" fontId="23" fillId="0" borderId="0" xfId="0" applyFont="1" applyAlignment="1" applyProtection="1">
      <alignment horizontal="left"/>
      <protection locked="0"/>
    </xf>
    <xf numFmtId="0" fontId="2" fillId="0" borderId="0" xfId="0" applyFont="1" applyAlignment="1" applyProtection="1">
      <alignment horizontal="left"/>
      <protection locked="0"/>
    </xf>
    <xf numFmtId="0" fontId="2" fillId="0" borderId="6" xfId="0" applyFont="1" applyBorder="1" applyAlignment="1" applyProtection="1">
      <alignment horizontal="left"/>
      <protection locked="0"/>
    </xf>
    <xf numFmtId="0" fontId="46" fillId="0" borderId="1"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47" xfId="0" applyFont="1" applyBorder="1" applyAlignment="1">
      <alignment horizontal="center" vertical="center" wrapText="1"/>
    </xf>
    <xf numFmtId="0" fontId="46" fillId="0" borderId="148" xfId="0" applyFont="1" applyBorder="1" applyAlignment="1">
      <alignment horizontal="center" vertical="center" wrapText="1"/>
    </xf>
    <xf numFmtId="0" fontId="46" fillId="0" borderId="149" xfId="0" applyFont="1" applyBorder="1" applyAlignment="1">
      <alignment horizontal="center" vertical="center" wrapText="1"/>
    </xf>
    <xf numFmtId="0" fontId="46" fillId="0" borderId="113" xfId="0" applyFont="1" applyBorder="1" applyAlignment="1">
      <alignment horizontal="center" vertical="center" wrapText="1"/>
    </xf>
    <xf numFmtId="0" fontId="46" fillId="0" borderId="150" xfId="0" applyFont="1" applyBorder="1" applyAlignment="1">
      <alignment horizontal="center" vertical="center" wrapText="1"/>
    </xf>
    <xf numFmtId="0" fontId="46" fillId="0" borderId="151"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95" xfId="0" applyFont="1" applyBorder="1" applyAlignment="1">
      <alignment horizontal="center" vertical="center" wrapText="1"/>
    </xf>
    <xf numFmtId="0" fontId="46" fillId="0" borderId="120" xfId="0" applyFont="1" applyBorder="1" applyAlignment="1">
      <alignment horizontal="center" vertical="center" wrapText="1" shrinkToFit="1"/>
    </xf>
    <xf numFmtId="0" fontId="46" fillId="0" borderId="95" xfId="0" applyFont="1" applyBorder="1" applyAlignment="1">
      <alignment horizontal="center" vertical="center" wrapText="1" shrinkToFit="1"/>
    </xf>
    <xf numFmtId="0" fontId="46" fillId="0" borderId="121" xfId="0" applyFont="1" applyBorder="1" applyAlignment="1">
      <alignment horizontal="center" vertical="center" wrapText="1" shrinkToFit="1"/>
    </xf>
    <xf numFmtId="0" fontId="46" fillId="0" borderId="124" xfId="0" applyFont="1" applyBorder="1" applyAlignment="1">
      <alignment horizontal="center" vertical="center" wrapText="1" shrinkToFit="1"/>
    </xf>
    <xf numFmtId="0" fontId="46" fillId="0" borderId="125" xfId="0" applyFont="1" applyBorder="1" applyAlignment="1">
      <alignment horizontal="center" vertical="center" wrapText="1" shrinkToFit="1"/>
    </xf>
    <xf numFmtId="0" fontId="46" fillId="0" borderId="122" xfId="0" applyFont="1" applyBorder="1" applyAlignment="1">
      <alignment horizontal="center" vertical="center" wrapText="1" shrinkToFit="1"/>
    </xf>
    <xf numFmtId="0" fontId="46" fillId="0" borderId="115" xfId="0" applyFont="1" applyBorder="1" applyAlignment="1">
      <alignment horizontal="center" vertical="center" wrapText="1" shrinkToFit="1"/>
    </xf>
    <xf numFmtId="0" fontId="46" fillId="0" borderId="123" xfId="0" applyFont="1" applyBorder="1" applyAlignment="1">
      <alignment horizontal="center" vertical="center" wrapText="1" shrinkToFit="1"/>
    </xf>
    <xf numFmtId="0" fontId="46" fillId="0" borderId="37" xfId="0" applyFont="1" applyBorder="1" applyAlignment="1">
      <alignment horizontal="center" vertical="center" wrapText="1"/>
    </xf>
    <xf numFmtId="0" fontId="46" fillId="0" borderId="7" xfId="0" applyFont="1" applyBorder="1" applyAlignment="1">
      <alignment horizontal="center" vertical="center" wrapText="1" shrinkToFit="1"/>
    </xf>
    <xf numFmtId="0" fontId="46" fillId="0" borderId="76"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5" xfId="0" applyFont="1" applyBorder="1" applyAlignment="1">
      <alignment horizontal="center" vertical="center" wrapText="1"/>
    </xf>
    <xf numFmtId="0" fontId="6" fillId="2" borderId="62" xfId="0" applyFont="1" applyFill="1" applyBorder="1" applyAlignment="1" applyProtection="1">
      <alignment horizontal="center" vertical="center" wrapText="1"/>
      <protection locked="0"/>
    </xf>
    <xf numFmtId="0" fontId="6" fillId="2" borderId="64" xfId="0" applyFont="1" applyFill="1" applyBorder="1" applyAlignment="1" applyProtection="1">
      <alignment horizontal="center" vertical="center" wrapText="1"/>
      <protection locked="0"/>
    </xf>
    <xf numFmtId="0" fontId="17" fillId="0" borderId="0" xfId="0" applyFont="1" applyAlignment="1">
      <alignment horizontal="center" vertical="center" wrapText="1"/>
    </xf>
    <xf numFmtId="0" fontId="3"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pplyProtection="1">
      <alignment horizontal="left" vertical="top" wrapText="1"/>
      <protection locked="0"/>
    </xf>
    <xf numFmtId="0" fontId="6" fillId="2" borderId="18"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6" fillId="2" borderId="60" xfId="0" applyFont="1" applyFill="1" applyBorder="1" applyAlignment="1" applyProtection="1">
      <alignment horizontal="center" vertical="center" wrapText="1"/>
      <protection locked="0"/>
    </xf>
    <xf numFmtId="0" fontId="46" fillId="0" borderId="142"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139" xfId="0" applyFont="1" applyBorder="1" applyAlignment="1">
      <alignment horizontal="center" vertical="center" wrapText="1"/>
    </xf>
    <xf numFmtId="0" fontId="46" fillId="0" borderId="124" xfId="0" applyFont="1" applyBorder="1" applyAlignment="1">
      <alignment horizontal="center" vertical="center" wrapText="1"/>
    </xf>
    <xf numFmtId="0" fontId="4" fillId="0" borderId="0" xfId="0" applyFont="1" applyAlignment="1" applyProtection="1">
      <alignment horizontal="left"/>
      <protection locked="0"/>
    </xf>
    <xf numFmtId="0" fontId="2" fillId="7" borderId="19" xfId="0" applyFont="1" applyFill="1" applyBorder="1" applyAlignment="1" applyProtection="1">
      <alignment horizontal="center" vertical="center" wrapText="1"/>
      <protection locked="0"/>
    </xf>
    <xf numFmtId="0" fontId="2" fillId="7" borderId="24" xfId="0" applyFont="1" applyFill="1" applyBorder="1" applyAlignment="1" applyProtection="1">
      <alignment horizontal="center" vertical="center" wrapText="1"/>
      <protection locked="0"/>
    </xf>
    <xf numFmtId="0" fontId="5" fillId="7" borderId="19" xfId="0" applyFont="1" applyFill="1" applyBorder="1" applyAlignment="1">
      <alignment horizontal="left" vertical="center"/>
    </xf>
    <xf numFmtId="0" fontId="5" fillId="7" borderId="20" xfId="0" applyFont="1" applyFill="1" applyBorder="1" applyAlignment="1">
      <alignment horizontal="left" vertical="center"/>
    </xf>
    <xf numFmtId="0" fontId="5" fillId="7" borderId="24" xfId="0" applyFont="1" applyFill="1" applyBorder="1" applyAlignment="1">
      <alignment horizontal="left" vertical="center"/>
    </xf>
    <xf numFmtId="0" fontId="5" fillId="7" borderId="25" xfId="0" applyFont="1" applyFill="1" applyBorder="1" applyAlignment="1">
      <alignment horizontal="left" vertical="center"/>
    </xf>
    <xf numFmtId="0" fontId="2" fillId="7" borderId="19"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22" xfId="0" applyFont="1" applyFill="1" applyBorder="1" applyAlignment="1" applyProtection="1">
      <alignment horizontal="center" vertical="center" wrapText="1"/>
      <protection locked="0"/>
    </xf>
    <xf numFmtId="0" fontId="2" fillId="7" borderId="27" xfId="0" applyFont="1" applyFill="1" applyBorder="1" applyAlignment="1" applyProtection="1">
      <alignment horizontal="center" vertical="center" wrapText="1"/>
      <protection locked="0"/>
    </xf>
    <xf numFmtId="0" fontId="5" fillId="0" borderId="64"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75"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63" xfId="0" applyFont="1" applyBorder="1" applyAlignment="1" applyProtection="1">
      <alignment horizontal="left" vertical="center" wrapText="1"/>
      <protection locked="0"/>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60"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2" fillId="0" borderId="19" xfId="0" applyFont="1" applyBorder="1" applyAlignment="1">
      <alignment horizontal="left" vertical="top" wrapText="1"/>
    </xf>
    <xf numFmtId="0" fontId="5" fillId="0" borderId="22"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2" borderId="21"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94" xfId="0" applyFont="1" applyFill="1" applyBorder="1" applyAlignment="1">
      <alignment horizontal="center" vertical="center" wrapText="1"/>
    </xf>
    <xf numFmtId="0" fontId="5" fillId="0" borderId="92" xfId="0" applyFont="1" applyBorder="1" applyAlignment="1" applyProtection="1">
      <alignment horizontal="left" vertical="center"/>
      <protection locked="0"/>
    </xf>
    <xf numFmtId="0" fontId="5" fillId="0" borderId="84" xfId="0" applyFont="1" applyBorder="1" applyAlignment="1" applyProtection="1">
      <alignment horizontal="left" vertical="center"/>
      <protection locked="0"/>
    </xf>
    <xf numFmtId="0" fontId="5" fillId="0" borderId="85" xfId="0" applyFont="1" applyBorder="1" applyAlignment="1" applyProtection="1">
      <alignment horizontal="left" vertical="center"/>
      <protection locked="0"/>
    </xf>
    <xf numFmtId="0" fontId="5" fillId="0" borderId="94" xfId="0" applyFont="1" applyBorder="1" applyAlignment="1" applyProtection="1">
      <alignment horizontal="left" vertical="center"/>
      <protection locked="0"/>
    </xf>
    <xf numFmtId="0" fontId="5" fillId="0" borderId="89"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32" fillId="13" borderId="32" xfId="0" applyFont="1" applyFill="1" applyBorder="1" applyAlignment="1">
      <alignment horizontal="center" vertical="center" wrapText="1"/>
    </xf>
    <xf numFmtId="0" fontId="32" fillId="13" borderId="64" xfId="0" applyFont="1" applyFill="1" applyBorder="1" applyAlignment="1">
      <alignment horizontal="center" vertical="center" wrapText="1"/>
    </xf>
    <xf numFmtId="0" fontId="32" fillId="13" borderId="38" xfId="0" applyFont="1" applyFill="1" applyBorder="1" applyAlignment="1">
      <alignment horizontal="center" vertical="center" wrapText="1"/>
    </xf>
    <xf numFmtId="0" fontId="32" fillId="13" borderId="67" xfId="0" applyFont="1" applyFill="1" applyBorder="1" applyAlignment="1">
      <alignment horizontal="center" vertical="center" wrapText="1"/>
    </xf>
    <xf numFmtId="0" fontId="32" fillId="13" borderId="65" xfId="0" applyFont="1" applyFill="1" applyBorder="1" applyAlignment="1">
      <alignment horizontal="center" vertical="center" wrapText="1"/>
    </xf>
    <xf numFmtId="0" fontId="32" fillId="13" borderId="61" xfId="0" applyFont="1" applyFill="1" applyBorder="1" applyAlignment="1">
      <alignment horizontal="center" vertical="center" wrapText="1"/>
    </xf>
    <xf numFmtId="0" fontId="32" fillId="15" borderId="142" xfId="0" applyFont="1" applyFill="1" applyBorder="1" applyAlignment="1">
      <alignment horizontal="center" vertical="center" wrapText="1"/>
    </xf>
    <xf numFmtId="0" fontId="32" fillId="15" borderId="141" xfId="0" applyFont="1" applyFill="1" applyBorder="1" applyAlignment="1">
      <alignment horizontal="center" vertical="center" wrapText="1"/>
    </xf>
    <xf numFmtId="0" fontId="32" fillId="15" borderId="76" xfId="0" applyFont="1" applyFill="1" applyBorder="1" applyAlignment="1">
      <alignment horizontal="center" vertical="center" wrapText="1"/>
    </xf>
    <xf numFmtId="0" fontId="32" fillId="15" borderId="67" xfId="0" applyFont="1" applyFill="1" applyBorder="1" applyAlignment="1">
      <alignment horizontal="center" vertical="center" wrapText="1"/>
    </xf>
    <xf numFmtId="0" fontId="32" fillId="15" borderId="65" xfId="0" applyFont="1" applyFill="1" applyBorder="1" applyAlignment="1">
      <alignment horizontal="center" vertical="center" wrapText="1"/>
    </xf>
    <xf numFmtId="0" fontId="32" fillId="15" borderId="61" xfId="0" applyFont="1" applyFill="1" applyBorder="1" applyAlignment="1">
      <alignment horizontal="center" vertical="center" wrapText="1"/>
    </xf>
    <xf numFmtId="0" fontId="55" fillId="13" borderId="32" xfId="0" applyFont="1" applyFill="1" applyBorder="1" applyAlignment="1">
      <alignment horizontal="center" vertical="center" wrapText="1"/>
    </xf>
    <xf numFmtId="0" fontId="55" fillId="13" borderId="64" xfId="0" applyFont="1" applyFill="1" applyBorder="1" applyAlignment="1">
      <alignment horizontal="center" vertical="center" wrapText="1"/>
    </xf>
    <xf numFmtId="0" fontId="55" fillId="13" borderId="38" xfId="0" applyFont="1" applyFill="1" applyBorder="1" applyAlignment="1">
      <alignment horizontal="center" vertical="center" wrapText="1"/>
    </xf>
    <xf numFmtId="0" fontId="22" fillId="13" borderId="67" xfId="0" applyFont="1" applyFill="1" applyBorder="1" applyAlignment="1">
      <alignment horizontal="center" vertical="center" wrapText="1"/>
    </xf>
    <xf numFmtId="0" fontId="22" fillId="13" borderId="65" xfId="0" applyFont="1" applyFill="1" applyBorder="1" applyAlignment="1">
      <alignment horizontal="center" vertical="center" wrapText="1"/>
    </xf>
    <xf numFmtId="0" fontId="22" fillId="13" borderId="61" xfId="0" applyFont="1" applyFill="1" applyBorder="1" applyAlignment="1">
      <alignment horizontal="center" vertical="center" wrapText="1"/>
    </xf>
    <xf numFmtId="0" fontId="32" fillId="14" borderId="146" xfId="0" applyFont="1" applyFill="1" applyBorder="1" applyAlignment="1">
      <alignment horizontal="center" vertical="center" wrapText="1"/>
    </xf>
    <xf numFmtId="0" fontId="32" fillId="14" borderId="41" xfId="0" applyFont="1" applyFill="1" applyBorder="1" applyAlignment="1">
      <alignment horizontal="center" vertical="center" wrapText="1"/>
    </xf>
    <xf numFmtId="0" fontId="32" fillId="14" borderId="145" xfId="0" applyFont="1" applyFill="1" applyBorder="1" applyAlignment="1">
      <alignment horizontal="center" vertical="center" wrapText="1"/>
    </xf>
    <xf numFmtId="0" fontId="32" fillId="13" borderId="142" xfId="0" applyFont="1" applyFill="1" applyBorder="1" applyAlignment="1">
      <alignment horizontal="center" vertical="center" wrapText="1"/>
    </xf>
    <xf numFmtId="0" fontId="32" fillId="13" borderId="141" xfId="0" applyFont="1" applyFill="1" applyBorder="1" applyAlignment="1">
      <alignment horizontal="center" vertical="center" wrapText="1"/>
    </xf>
    <xf numFmtId="0" fontId="32" fillId="13" borderId="76" xfId="0" applyFont="1" applyFill="1" applyBorder="1" applyAlignment="1">
      <alignment horizontal="center" vertical="center" wrapText="1"/>
    </xf>
    <xf numFmtId="0" fontId="22" fillId="13" borderId="32" xfId="0" applyFont="1" applyFill="1" applyBorder="1" applyAlignment="1">
      <alignment horizontal="center" vertical="center" wrapText="1"/>
    </xf>
    <xf numFmtId="0" fontId="22" fillId="13" borderId="64" xfId="0" applyFont="1" applyFill="1" applyBorder="1" applyAlignment="1">
      <alignment horizontal="center" vertical="center" wrapText="1"/>
    </xf>
    <xf numFmtId="0" fontId="22" fillId="13" borderId="38" xfId="0" applyFont="1" applyFill="1" applyBorder="1" applyAlignment="1">
      <alignment horizontal="center" vertical="center" wrapText="1"/>
    </xf>
    <xf numFmtId="0" fontId="32" fillId="17" borderId="32" xfId="0" applyFont="1" applyFill="1" applyBorder="1" applyAlignment="1">
      <alignment horizontal="center" vertical="center" wrapText="1"/>
    </xf>
    <xf numFmtId="0" fontId="32" fillId="17" borderId="64" xfId="0" applyFont="1" applyFill="1" applyBorder="1" applyAlignment="1">
      <alignment horizontal="center" vertical="center" wrapText="1"/>
    </xf>
    <xf numFmtId="0" fontId="32" fillId="17" borderId="38" xfId="0" applyFont="1" applyFill="1" applyBorder="1" applyAlignment="1">
      <alignment horizontal="center" vertical="center" wrapText="1"/>
    </xf>
    <xf numFmtId="0" fontId="32" fillId="17" borderId="67" xfId="0" applyFont="1" applyFill="1" applyBorder="1" applyAlignment="1">
      <alignment horizontal="center" vertical="center" wrapText="1"/>
    </xf>
    <xf numFmtId="0" fontId="32" fillId="17" borderId="65" xfId="0" applyFont="1" applyFill="1" applyBorder="1" applyAlignment="1">
      <alignment horizontal="center" vertical="center" wrapText="1"/>
    </xf>
    <xf numFmtId="0" fontId="32" fillId="17" borderId="61" xfId="0" applyFont="1" applyFill="1" applyBorder="1" applyAlignment="1">
      <alignment horizontal="center" vertical="center" wrapText="1"/>
    </xf>
    <xf numFmtId="0" fontId="32" fillId="10" borderId="32" xfId="0" applyFont="1" applyFill="1" applyBorder="1" applyAlignment="1">
      <alignment horizontal="center" vertical="center" wrapText="1"/>
    </xf>
    <xf numFmtId="0" fontId="32" fillId="10" borderId="64" xfId="0" applyFont="1" applyFill="1" applyBorder="1" applyAlignment="1">
      <alignment horizontal="center" vertical="center" wrapText="1"/>
    </xf>
    <xf numFmtId="0" fontId="32" fillId="10" borderId="38" xfId="0" applyFont="1" applyFill="1" applyBorder="1" applyAlignment="1">
      <alignment horizontal="center" vertical="center" wrapText="1"/>
    </xf>
    <xf numFmtId="0" fontId="32" fillId="10" borderId="67" xfId="0" applyFont="1" applyFill="1" applyBorder="1" applyAlignment="1">
      <alignment horizontal="center" vertical="center" wrapText="1"/>
    </xf>
    <xf numFmtId="0" fontId="32" fillId="10" borderId="65" xfId="0" applyFont="1" applyFill="1" applyBorder="1" applyAlignment="1">
      <alignment horizontal="center" vertical="center" wrapText="1"/>
    </xf>
    <xf numFmtId="0" fontId="32" fillId="10" borderId="61" xfId="0" applyFont="1" applyFill="1" applyBorder="1" applyAlignment="1">
      <alignment horizontal="center" vertical="center" wrapText="1"/>
    </xf>
    <xf numFmtId="0" fontId="32" fillId="17" borderId="142" xfId="0" applyFont="1" applyFill="1" applyBorder="1" applyAlignment="1">
      <alignment horizontal="center" vertical="center" wrapText="1"/>
    </xf>
    <xf numFmtId="0" fontId="32" fillId="17" borderId="141" xfId="0" applyFont="1" applyFill="1" applyBorder="1" applyAlignment="1">
      <alignment horizontal="center" vertical="center" wrapText="1"/>
    </xf>
    <xf numFmtId="0" fontId="32" fillId="17" borderId="76" xfId="0" applyFont="1" applyFill="1" applyBorder="1" applyAlignment="1">
      <alignment horizontal="center" vertical="center" wrapText="1"/>
    </xf>
    <xf numFmtId="0" fontId="32" fillId="10" borderId="142" xfId="0" applyFont="1" applyFill="1" applyBorder="1" applyAlignment="1">
      <alignment horizontal="center" vertical="center" wrapText="1"/>
    </xf>
    <xf numFmtId="0" fontId="32" fillId="10" borderId="141" xfId="0" applyFont="1" applyFill="1" applyBorder="1" applyAlignment="1">
      <alignment horizontal="center" vertical="center" wrapText="1"/>
    </xf>
    <xf numFmtId="0" fontId="32" fillId="10" borderId="76" xfId="0" applyFont="1" applyFill="1" applyBorder="1" applyAlignment="1">
      <alignment horizontal="center" vertical="center" wrapText="1"/>
    </xf>
    <xf numFmtId="0" fontId="32" fillId="12" borderId="32" xfId="0" applyFont="1" applyFill="1" applyBorder="1" applyAlignment="1">
      <alignment horizontal="center" vertical="center" wrapText="1"/>
    </xf>
    <xf numFmtId="0" fontId="32" fillId="12" borderId="64" xfId="0" applyFont="1" applyFill="1" applyBorder="1" applyAlignment="1">
      <alignment horizontal="center" vertical="center" wrapText="1"/>
    </xf>
    <xf numFmtId="0" fontId="32" fillId="12" borderId="38" xfId="0" applyFont="1" applyFill="1" applyBorder="1" applyAlignment="1">
      <alignment horizontal="center" vertical="center" wrapText="1"/>
    </xf>
    <xf numFmtId="0" fontId="32" fillId="16" borderId="32" xfId="0" applyFont="1" applyFill="1" applyBorder="1" applyAlignment="1">
      <alignment horizontal="center" vertical="center" wrapText="1"/>
    </xf>
    <xf numFmtId="0" fontId="32" fillId="16" borderId="64" xfId="0" applyFont="1" applyFill="1" applyBorder="1" applyAlignment="1">
      <alignment horizontal="center" vertical="center" wrapText="1"/>
    </xf>
    <xf numFmtId="0" fontId="32" fillId="16" borderId="38" xfId="0" applyFont="1" applyFill="1" applyBorder="1" applyAlignment="1">
      <alignment horizontal="center" vertical="center" wrapText="1"/>
    </xf>
    <xf numFmtId="0" fontId="32" fillId="11" borderId="32" xfId="0" applyFont="1" applyFill="1" applyBorder="1" applyAlignment="1">
      <alignment horizontal="center" vertical="center" wrapText="1"/>
    </xf>
    <xf numFmtId="0" fontId="32" fillId="11" borderId="64" xfId="0" applyFont="1" applyFill="1" applyBorder="1" applyAlignment="1">
      <alignment horizontal="center" vertical="center" wrapText="1"/>
    </xf>
    <xf numFmtId="0" fontId="32" fillId="11" borderId="38" xfId="0" applyFont="1" applyFill="1" applyBorder="1" applyAlignment="1">
      <alignment horizontal="center" vertical="center" wrapText="1"/>
    </xf>
    <xf numFmtId="0" fontId="55" fillId="13" borderId="10" xfId="0" applyFont="1" applyFill="1" applyBorder="1" applyAlignment="1">
      <alignment horizontal="center" vertical="top" wrapText="1"/>
    </xf>
    <xf numFmtId="0" fontId="55" fillId="13" borderId="9" xfId="0" applyFont="1" applyFill="1" applyBorder="1" applyAlignment="1">
      <alignment horizontal="center" vertical="top" wrapText="1"/>
    </xf>
    <xf numFmtId="0" fontId="55" fillId="13" borderId="5" xfId="0" applyFont="1" applyFill="1" applyBorder="1" applyAlignment="1">
      <alignment horizontal="center" vertical="top" wrapText="1"/>
    </xf>
    <xf numFmtId="0" fontId="55" fillId="13" borderId="7" xfId="0" applyFont="1" applyFill="1" applyBorder="1" applyAlignment="1">
      <alignment horizontal="center" vertical="top" wrapText="1"/>
    </xf>
    <xf numFmtId="0" fontId="32" fillId="10" borderId="142" xfId="0" applyFont="1" applyFill="1" applyBorder="1" applyAlignment="1">
      <alignment horizontal="center" vertical="top" wrapText="1"/>
    </xf>
    <xf numFmtId="0" fontId="32" fillId="10" borderId="141" xfId="0" applyFont="1" applyFill="1" applyBorder="1" applyAlignment="1">
      <alignment horizontal="center" vertical="top" wrapText="1"/>
    </xf>
    <xf numFmtId="0" fontId="32" fillId="10" borderId="76" xfId="0" applyFont="1" applyFill="1" applyBorder="1" applyAlignment="1">
      <alignment horizontal="center" vertical="top" wrapText="1"/>
    </xf>
    <xf numFmtId="0" fontId="32" fillId="17" borderId="32" xfId="0" applyFont="1" applyFill="1" applyBorder="1" applyAlignment="1">
      <alignment horizontal="center" vertical="top" wrapText="1"/>
    </xf>
    <xf numFmtId="0" fontId="32" fillId="17" borderId="64" xfId="0" applyFont="1" applyFill="1" applyBorder="1" applyAlignment="1">
      <alignment horizontal="center" vertical="top" wrapText="1"/>
    </xf>
    <xf numFmtId="0" fontId="32" fillId="17" borderId="38" xfId="0" applyFont="1" applyFill="1" applyBorder="1" applyAlignment="1">
      <alignment horizontal="center" vertical="top" wrapText="1"/>
    </xf>
    <xf numFmtId="0" fontId="32" fillId="10" borderId="32" xfId="0" applyFont="1" applyFill="1" applyBorder="1" applyAlignment="1">
      <alignment horizontal="center" vertical="top" wrapText="1"/>
    </xf>
    <xf numFmtId="0" fontId="32" fillId="10" borderId="64" xfId="0" applyFont="1" applyFill="1" applyBorder="1" applyAlignment="1">
      <alignment horizontal="center" vertical="top" wrapText="1"/>
    </xf>
    <xf numFmtId="0" fontId="32" fillId="10" borderId="38" xfId="0" applyFont="1" applyFill="1" applyBorder="1" applyAlignment="1">
      <alignment horizontal="center" vertical="top" wrapText="1"/>
    </xf>
    <xf numFmtId="0" fontId="32" fillId="10" borderId="67" xfId="0" applyFont="1" applyFill="1" applyBorder="1" applyAlignment="1">
      <alignment horizontal="center" vertical="top" wrapText="1"/>
    </xf>
    <xf numFmtId="0" fontId="32" fillId="10" borderId="65" xfId="0" applyFont="1" applyFill="1" applyBorder="1" applyAlignment="1">
      <alignment horizontal="center" vertical="top" wrapText="1"/>
    </xf>
    <xf numFmtId="0" fontId="32" fillId="10" borderId="61" xfId="0" applyFont="1" applyFill="1" applyBorder="1" applyAlignment="1">
      <alignment horizontal="center" vertical="top" wrapText="1"/>
    </xf>
    <xf numFmtId="0" fontId="54" fillId="13" borderId="5" xfId="0" applyFont="1" applyFill="1" applyBorder="1" applyAlignment="1">
      <alignment horizontal="center" vertical="top" wrapText="1"/>
    </xf>
    <xf numFmtId="0" fontId="54" fillId="13" borderId="6" xfId="0" applyFont="1" applyFill="1" applyBorder="1" applyAlignment="1">
      <alignment horizontal="center" vertical="top" wrapText="1"/>
    </xf>
    <xf numFmtId="0" fontId="54" fillId="13" borderId="7" xfId="0" applyFont="1" applyFill="1" applyBorder="1" applyAlignment="1">
      <alignment horizontal="center" vertical="top" wrapText="1"/>
    </xf>
    <xf numFmtId="0" fontId="54" fillId="13" borderId="2" xfId="0" applyFont="1" applyFill="1" applyBorder="1" applyAlignment="1">
      <alignment horizontal="center" vertical="top" wrapText="1"/>
    </xf>
    <xf numFmtId="0" fontId="54" fillId="13" borderId="4" xfId="0" applyFont="1" applyFill="1" applyBorder="1" applyAlignment="1">
      <alignment horizontal="center" vertical="top" wrapText="1"/>
    </xf>
    <xf numFmtId="0" fontId="32" fillId="13" borderId="10" xfId="0" applyFont="1" applyFill="1" applyBorder="1" applyAlignment="1">
      <alignment horizontal="center" vertical="top" wrapText="1"/>
    </xf>
    <xf numFmtId="0" fontId="32" fillId="13" borderId="9" xfId="0" applyFont="1" applyFill="1" applyBorder="1" applyAlignment="1">
      <alignment horizontal="center" vertical="top" wrapText="1"/>
    </xf>
    <xf numFmtId="0" fontId="55" fillId="13" borderId="2" xfId="0" applyFont="1" applyFill="1" applyBorder="1" applyAlignment="1">
      <alignment horizontal="center" vertical="top" wrapText="1"/>
    </xf>
    <xf numFmtId="0" fontId="55" fillId="13" borderId="4" xfId="0" applyFont="1" applyFill="1" applyBorder="1" applyAlignment="1">
      <alignment horizontal="center" vertical="top" wrapText="1"/>
    </xf>
    <xf numFmtId="0" fontId="0" fillId="13" borderId="10" xfId="0" applyFill="1" applyBorder="1" applyAlignment="1">
      <alignment horizontal="center" vertical="top" wrapText="1"/>
    </xf>
    <xf numFmtId="0" fontId="0" fillId="13" borderId="9" xfId="0" applyFill="1" applyBorder="1" applyAlignment="1">
      <alignment horizontal="center" vertical="top" wrapText="1"/>
    </xf>
    <xf numFmtId="0" fontId="32" fillId="13" borderId="5" xfId="0" applyFont="1" applyFill="1" applyBorder="1" applyAlignment="1">
      <alignment horizontal="center" vertical="top" wrapText="1"/>
    </xf>
    <xf numFmtId="0" fontId="32" fillId="13" borderId="7" xfId="0" applyFont="1" applyFill="1" applyBorder="1" applyAlignment="1">
      <alignment horizontal="center" vertical="top" wrapText="1"/>
    </xf>
    <xf numFmtId="0" fontId="54" fillId="13" borderId="2" xfId="0" applyFont="1" applyFill="1" applyBorder="1" applyAlignment="1">
      <alignment vertical="top" wrapText="1"/>
    </xf>
    <xf numFmtId="0" fontId="54" fillId="13" borderId="10" xfId="0" applyFont="1" applyFill="1" applyBorder="1" applyAlignment="1">
      <alignment vertical="top" wrapText="1"/>
    </xf>
    <xf numFmtId="0" fontId="54" fillId="13" borderId="5" xfId="0" applyFont="1" applyFill="1" applyBorder="1" applyAlignment="1">
      <alignment vertical="top" wrapText="1"/>
    </xf>
    <xf numFmtId="0" fontId="32" fillId="13" borderId="3" xfId="0" applyFont="1" applyFill="1" applyBorder="1" applyAlignment="1">
      <alignment vertical="top" wrapText="1"/>
    </xf>
    <xf numFmtId="0" fontId="32" fillId="13" borderId="0" xfId="0" applyFont="1" applyFill="1" applyAlignment="1">
      <alignment vertical="top" wrapText="1"/>
    </xf>
    <xf numFmtId="0" fontId="32" fillId="13" borderId="6" xfId="0" applyFont="1" applyFill="1" applyBorder="1" applyAlignment="1">
      <alignment vertical="top" wrapText="1"/>
    </xf>
    <xf numFmtId="0" fontId="32" fillId="13" borderId="4" xfId="0" applyFont="1" applyFill="1" applyBorder="1" applyAlignment="1">
      <alignment vertical="top" wrapText="1"/>
    </xf>
    <xf numFmtId="0" fontId="32" fillId="13" borderId="9" xfId="0" applyFont="1" applyFill="1" applyBorder="1" applyAlignment="1">
      <alignment vertical="top" wrapText="1"/>
    </xf>
    <xf numFmtId="0" fontId="32" fillId="13" borderId="7" xfId="0" applyFont="1" applyFill="1" applyBorder="1" applyAlignment="1">
      <alignment vertical="top" wrapText="1"/>
    </xf>
    <xf numFmtId="0" fontId="32" fillId="17" borderId="5" xfId="0" applyFont="1" applyFill="1" applyBorder="1" applyAlignment="1">
      <alignment horizontal="center" vertical="top" wrapText="1"/>
    </xf>
    <xf numFmtId="0" fontId="32" fillId="17" borderId="6" xfId="0" applyFont="1" applyFill="1" applyBorder="1" applyAlignment="1">
      <alignment horizontal="center" vertical="top" wrapText="1"/>
    </xf>
    <xf numFmtId="0" fontId="32" fillId="17" borderId="7" xfId="0" applyFont="1" applyFill="1" applyBorder="1" applyAlignment="1">
      <alignment horizontal="center" vertical="top" wrapText="1"/>
    </xf>
    <xf numFmtId="0" fontId="54" fillId="17" borderId="2" xfId="0" applyFont="1" applyFill="1" applyBorder="1" applyAlignment="1">
      <alignment horizontal="center" vertical="top" wrapText="1"/>
    </xf>
    <xf numFmtId="0" fontId="54" fillId="17" borderId="3" xfId="0" applyFont="1" applyFill="1" applyBorder="1" applyAlignment="1">
      <alignment horizontal="center" vertical="top" wrapText="1"/>
    </xf>
    <xf numFmtId="0" fontId="54" fillId="17" borderId="35" xfId="0" applyFont="1" applyFill="1" applyBorder="1" applyAlignment="1">
      <alignment horizontal="center" vertical="top" wrapText="1"/>
    </xf>
    <xf numFmtId="0" fontId="54" fillId="13" borderId="10" xfId="0" applyFont="1" applyFill="1" applyBorder="1" applyAlignment="1">
      <alignment horizontal="center" vertical="top" wrapText="1"/>
    </xf>
    <xf numFmtId="0" fontId="54" fillId="13" borderId="0" xfId="0" applyFont="1" applyFill="1" applyAlignment="1">
      <alignment horizontal="center" vertical="top" wrapText="1"/>
    </xf>
    <xf numFmtId="0" fontId="54" fillId="13" borderId="9" xfId="0" applyFont="1" applyFill="1" applyBorder="1" applyAlignment="1">
      <alignment horizontal="center" vertical="top" wrapText="1"/>
    </xf>
    <xf numFmtId="0" fontId="54" fillId="13" borderId="3" xfId="0" applyFont="1" applyFill="1" applyBorder="1" applyAlignment="1">
      <alignment horizontal="center" vertical="top" wrapText="1"/>
    </xf>
    <xf numFmtId="0" fontId="32" fillId="13" borderId="0" xfId="0" applyFont="1" applyFill="1" applyAlignment="1">
      <alignment horizontal="center" vertical="top" wrapText="1"/>
    </xf>
    <xf numFmtId="0" fontId="32" fillId="17" borderId="10" xfId="0" applyFont="1" applyFill="1" applyBorder="1" applyAlignment="1">
      <alignment horizontal="center" vertical="top" wrapText="1"/>
    </xf>
    <xf numFmtId="0" fontId="32" fillId="17" borderId="0" xfId="0" applyFont="1" applyFill="1" applyAlignment="1">
      <alignment horizontal="center" vertical="top" wrapText="1"/>
    </xf>
    <xf numFmtId="0" fontId="32" fillId="17" borderId="60" xfId="0" applyFont="1" applyFill="1" applyBorder="1" applyAlignment="1">
      <alignment horizontal="center" vertical="top" wrapText="1"/>
    </xf>
    <xf numFmtId="0" fontId="32" fillId="17" borderId="30" xfId="0" applyFont="1" applyFill="1" applyBorder="1" applyAlignment="1">
      <alignment horizontal="center" vertical="top" wrapText="1"/>
    </xf>
    <xf numFmtId="0" fontId="54" fillId="17" borderId="4" xfId="0" applyFont="1" applyFill="1" applyBorder="1" applyAlignment="1">
      <alignment horizontal="center" vertical="top" wrapText="1"/>
    </xf>
    <xf numFmtId="0" fontId="32" fillId="17" borderId="9" xfId="0" applyFont="1" applyFill="1" applyBorder="1" applyAlignment="1">
      <alignment horizontal="center" vertical="top" wrapText="1"/>
    </xf>
    <xf numFmtId="0" fontId="32" fillId="13" borderId="18" xfId="0" applyFont="1" applyFill="1" applyBorder="1" applyAlignment="1">
      <alignment horizontal="center" vertical="top" wrapText="1"/>
    </xf>
    <xf numFmtId="0" fontId="32" fillId="13" borderId="19" xfId="0" applyFont="1" applyFill="1" applyBorder="1" applyAlignment="1">
      <alignment horizontal="center" vertical="top" wrapText="1"/>
    </xf>
    <xf numFmtId="0" fontId="32" fillId="13" borderId="22" xfId="0" applyFont="1" applyFill="1" applyBorder="1" applyAlignment="1">
      <alignment horizontal="center" vertical="top" wrapText="1"/>
    </xf>
    <xf numFmtId="0" fontId="32" fillId="13" borderId="29" xfId="0" applyFont="1" applyFill="1" applyBorder="1" applyAlignment="1">
      <alignment horizontal="center" vertical="top" wrapText="1"/>
    </xf>
    <xf numFmtId="0" fontId="32" fillId="13" borderId="6" xfId="0" applyFont="1" applyFill="1" applyBorder="1" applyAlignment="1">
      <alignment horizontal="center" vertical="top" wrapText="1"/>
    </xf>
    <xf numFmtId="0" fontId="32" fillId="13" borderId="30" xfId="0" applyFont="1" applyFill="1" applyBorder="1" applyAlignment="1">
      <alignment horizontal="center" vertical="top" wrapText="1"/>
    </xf>
    <xf numFmtId="0" fontId="54" fillId="15" borderId="63" xfId="0" applyFont="1" applyFill="1" applyBorder="1" applyAlignment="1">
      <alignment horizontal="center" vertical="top" wrapText="1"/>
    </xf>
    <xf numFmtId="0" fontId="54" fillId="15" borderId="65" xfId="0" applyFont="1" applyFill="1" applyBorder="1" applyAlignment="1">
      <alignment horizontal="center" vertical="top" wrapText="1"/>
    </xf>
    <xf numFmtId="0" fontId="54" fillId="15" borderId="61" xfId="0" applyFont="1" applyFill="1" applyBorder="1" applyAlignment="1">
      <alignment horizontal="center" vertical="top" wrapText="1"/>
    </xf>
    <xf numFmtId="0" fontId="32" fillId="12" borderId="32" xfId="0" applyFont="1" applyFill="1" applyBorder="1" applyAlignment="1">
      <alignment horizontal="center" vertical="top" wrapText="1"/>
    </xf>
    <xf numFmtId="0" fontId="32" fillId="12" borderId="64" xfId="0" applyFont="1" applyFill="1" applyBorder="1" applyAlignment="1">
      <alignment horizontal="center" vertical="top" wrapText="1"/>
    </xf>
    <xf numFmtId="0" fontId="32" fillId="12" borderId="38" xfId="0" applyFont="1" applyFill="1" applyBorder="1" applyAlignment="1">
      <alignment horizontal="center" vertical="top" wrapText="1"/>
    </xf>
    <xf numFmtId="0" fontId="32" fillId="14" borderId="40" xfId="0" applyFont="1" applyFill="1" applyBorder="1" applyAlignment="1">
      <alignment horizontal="center" vertical="top" wrapText="1"/>
    </xf>
    <xf numFmtId="0" fontId="32" fillId="14" borderId="41" xfId="0" applyFont="1" applyFill="1" applyBorder="1" applyAlignment="1">
      <alignment horizontal="center" vertical="top" wrapText="1"/>
    </xf>
    <xf numFmtId="0" fontId="32" fillId="14" borderId="145" xfId="0" applyFont="1" applyFill="1" applyBorder="1" applyAlignment="1">
      <alignment horizontal="center" vertical="top" wrapText="1"/>
    </xf>
    <xf numFmtId="0" fontId="32" fillId="10" borderId="18" xfId="0" applyFont="1" applyFill="1" applyBorder="1" applyAlignment="1">
      <alignment horizontal="center" vertical="top" wrapText="1"/>
    </xf>
    <xf numFmtId="0" fontId="32" fillId="10" borderId="19" xfId="0" applyFont="1" applyFill="1" applyBorder="1" applyAlignment="1">
      <alignment horizontal="center" vertical="top" wrapText="1"/>
    </xf>
    <xf numFmtId="0" fontId="32" fillId="10" borderId="22" xfId="0" applyFont="1" applyFill="1" applyBorder="1" applyAlignment="1">
      <alignment horizontal="center" vertical="top" wrapText="1"/>
    </xf>
    <xf numFmtId="0" fontId="32" fillId="10" borderId="29" xfId="0" applyFont="1" applyFill="1" applyBorder="1" applyAlignment="1">
      <alignment horizontal="center" vertical="top" wrapText="1"/>
    </xf>
    <xf numFmtId="0" fontId="32" fillId="10" borderId="6" xfId="0" applyFont="1" applyFill="1" applyBorder="1" applyAlignment="1">
      <alignment horizontal="center" vertical="top" wrapText="1"/>
    </xf>
    <xf numFmtId="0" fontId="32" fillId="10" borderId="30" xfId="0" applyFont="1" applyFill="1" applyBorder="1" applyAlignment="1">
      <alignment horizontal="center" vertical="top" wrapText="1"/>
    </xf>
    <xf numFmtId="0" fontId="32" fillId="10" borderId="62" xfId="0" applyFont="1" applyFill="1" applyBorder="1" applyAlignment="1">
      <alignment horizontal="center" vertical="top" wrapText="1"/>
    </xf>
    <xf numFmtId="0" fontId="32" fillId="11" borderId="62" xfId="0" applyFont="1" applyFill="1" applyBorder="1" applyAlignment="1">
      <alignment horizontal="center" vertical="top" wrapText="1"/>
    </xf>
    <xf numFmtId="0" fontId="32" fillId="11" borderId="64" xfId="0" applyFont="1" applyFill="1" applyBorder="1" applyAlignment="1">
      <alignment horizontal="center" vertical="top" wrapText="1"/>
    </xf>
    <xf numFmtId="0" fontId="32" fillId="11" borderId="38" xfId="0" applyFont="1" applyFill="1" applyBorder="1" applyAlignment="1">
      <alignment horizontal="center" vertical="top" wrapText="1"/>
    </xf>
    <xf numFmtId="0" fontId="32" fillId="10" borderId="21" xfId="0" applyFont="1" applyFill="1" applyBorder="1" applyAlignment="1">
      <alignment horizontal="center" vertical="top" wrapText="1"/>
    </xf>
    <xf numFmtId="0" fontId="32" fillId="10" borderId="20" xfId="0" applyFont="1" applyFill="1" applyBorder="1" applyAlignment="1">
      <alignment horizontal="center" vertical="top" wrapText="1"/>
    </xf>
    <xf numFmtId="0" fontId="11" fillId="10" borderId="5" xfId="0" applyFont="1" applyFill="1" applyBorder="1" applyAlignment="1">
      <alignment horizontal="center" vertical="top" wrapText="1"/>
    </xf>
    <xf numFmtId="0" fontId="11" fillId="10" borderId="6" xfId="0" applyFont="1" applyFill="1" applyBorder="1" applyAlignment="1">
      <alignment horizontal="center" vertical="top" wrapText="1"/>
    </xf>
    <xf numFmtId="0" fontId="11" fillId="10" borderId="7" xfId="0" applyFont="1" applyFill="1" applyBorder="1" applyAlignment="1">
      <alignment horizontal="center" vertical="top" wrapText="1"/>
    </xf>
    <xf numFmtId="0" fontId="32" fillId="10" borderId="5" xfId="0" applyFont="1" applyFill="1" applyBorder="1" applyAlignment="1">
      <alignment horizontal="center" vertical="top" wrapText="1"/>
    </xf>
    <xf numFmtId="0" fontId="32" fillId="10" borderId="7" xfId="0" applyFont="1" applyFill="1" applyBorder="1" applyAlignment="1">
      <alignment horizontal="center" vertical="top" wrapText="1"/>
    </xf>
    <xf numFmtId="0" fontId="32" fillId="10" borderId="63" xfId="0" applyFont="1" applyFill="1" applyBorder="1" applyAlignment="1">
      <alignment horizontal="center" vertical="top" wrapText="1"/>
    </xf>
  </cellXfs>
  <cellStyles count="5">
    <cellStyle name="Hyperlink" xfId="3" builtinId="8"/>
    <cellStyle name="Normal" xfId="0" builtinId="0"/>
    <cellStyle name="標準 2" xfId="1"/>
    <cellStyle name="標準 3" xfId="2"/>
    <cellStyle name="標準 4" xfId="4"/>
  </cellStyles>
  <dxfs count="356">
    <dxf>
      <fill>
        <patternFill patternType="solid">
          <bgColor rgb="FFFFFFFF"/>
        </patternFill>
      </fill>
    </dxf>
    <dxf>
      <fill>
        <patternFill patternType="solid">
          <bgColor rgb="FFFFFF00"/>
        </patternFill>
      </fill>
    </dxf>
    <dxf>
      <fill>
        <patternFill>
          <bgColor theme="0" tint="-0.14996795556505021"/>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solid">
          <bgColor rgb="FFFFFF00"/>
        </patternFill>
      </fill>
    </dxf>
    <dxf>
      <font>
        <color rgb="FF9C0006"/>
      </font>
      <fill>
        <patternFill patternType="solid">
          <bgColor rgb="FFFFFF00"/>
        </patternFill>
      </fill>
    </dxf>
    <dxf>
      <font>
        <color rgb="FF9C0006"/>
      </font>
      <fill>
        <patternFill patternType="solid">
          <bgColor rgb="FFFFFF00"/>
        </patternFill>
      </fill>
    </dxf>
    <dxf>
      <font>
        <color rgb="FF9C0006"/>
      </font>
      <fill>
        <patternFill patternType="solid">
          <bgColor rgb="FFFFFF00"/>
        </patternFill>
      </fill>
    </dxf>
    <dxf>
      <fill>
        <patternFill>
          <bgColor theme="2" tint="-9.9948118533890809E-2"/>
        </patternFill>
      </fill>
    </dxf>
    <dxf>
      <fill>
        <patternFill>
          <bgColor theme="2" tint="-9.9948118533890809E-2"/>
        </patternFill>
      </fill>
    </dxf>
    <dxf>
      <fill>
        <patternFill>
          <bgColor rgb="FFFFFF00"/>
        </patternFill>
      </fill>
    </dxf>
    <dxf>
      <fill>
        <patternFill>
          <bgColor theme="2" tint="-9.9948118533890809E-2"/>
        </patternFill>
      </fill>
    </dxf>
    <dxf>
      <fill>
        <patternFill>
          <bgColor rgb="FFFFFF00"/>
        </patternFill>
      </fill>
    </dxf>
    <dxf>
      <fill>
        <patternFill>
          <bgColor theme="0"/>
        </patternFill>
      </fill>
    </dxf>
    <dxf>
      <fill>
        <patternFill patternType="lightUp"/>
      </fill>
    </dxf>
    <dxf>
      <fill>
        <patternFill patternType="lightUp">
          <bgColor auto="1"/>
        </patternFill>
      </fill>
    </dxf>
    <dxf>
      <fill>
        <patternFill patternType="solid">
          <bgColor rgb="FFFFFFFF"/>
        </patternFill>
      </fill>
    </dxf>
    <dxf>
      <fill>
        <patternFill patternType="solid">
          <bgColor rgb="FFFFFF00"/>
        </patternFill>
      </fill>
    </dxf>
    <dxf>
      <fill>
        <patternFill patternType="solid">
          <bgColor rgb="FFFFFFFF"/>
        </patternFill>
      </fill>
    </dxf>
    <dxf>
      <fill>
        <patternFill patternType="solid">
          <bgColor rgb="FFFFFFFF"/>
        </patternFill>
      </fill>
    </dxf>
    <dxf>
      <fill>
        <patternFill patternType="solid">
          <bgColor rgb="FFFFFF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patternType="none">
          <bgColor auto="1"/>
        </patternFill>
      </fill>
    </dxf>
    <dxf>
      <fill>
        <patternFill>
          <bgColor theme="0" tint="-0.14996795556505021"/>
        </patternFill>
      </fill>
    </dxf>
    <dxf>
      <font>
        <b/>
        <i val="0"/>
        <color rgb="FFFF0000"/>
      </font>
    </dxf>
    <dxf>
      <fill>
        <patternFill patternType="solid">
          <bgColor theme="0" tint="-0.14996795556505021"/>
        </patternFill>
      </fill>
    </dxf>
    <dxf>
      <font>
        <b/>
        <i val="0"/>
        <color rgb="FFFF0000"/>
      </font>
    </dxf>
    <dxf>
      <font>
        <color rgb="FF000000"/>
      </font>
      <fill>
        <patternFill patternType="solid">
          <bgColor rgb="FFFFFFFF"/>
        </patternFill>
      </fill>
    </dxf>
    <dxf>
      <fill>
        <patternFill patternType="solid">
          <bgColor rgb="FFFFFFFF"/>
        </patternFill>
      </fill>
    </dxf>
    <dxf>
      <fill>
        <patternFill patternType="solid">
          <bgColor rgb="FFFFFFFF"/>
        </patternFill>
      </fill>
    </dxf>
    <dxf>
      <fill>
        <patternFill patternType="solid">
          <bgColor rgb="FFFFFF00"/>
        </patternFill>
      </fill>
    </dxf>
    <dxf>
      <fill>
        <patternFill patternType="solid">
          <bgColor rgb="FFFFFF00"/>
        </patternFill>
      </fill>
    </dxf>
    <dxf>
      <fill>
        <patternFill patternType="solid">
          <bgColor rgb="FFFFFFFF"/>
        </patternFill>
      </fill>
    </dxf>
    <dxf>
      <font>
        <b/>
        <i val="0"/>
        <color rgb="FFFF0000"/>
      </font>
    </dxf>
    <dxf>
      <fill>
        <patternFill>
          <bgColor rgb="FFFFFF00"/>
        </patternFill>
      </fill>
    </dxf>
    <dxf>
      <font>
        <b/>
        <i val="0"/>
        <color rgb="FFFF0000"/>
      </font>
    </dxf>
    <dxf>
      <fill>
        <patternFill>
          <bgColor rgb="FFFFFF00"/>
        </patternFill>
      </fill>
    </dxf>
    <dxf>
      <fill>
        <patternFill>
          <bgColor rgb="FFFFFF00"/>
        </patternFill>
      </fill>
    </dxf>
    <dxf>
      <fill>
        <patternFill patternType="lightUp"/>
      </fill>
    </dxf>
    <dxf>
      <fill>
        <patternFill>
          <bgColor rgb="FFFFFF00"/>
        </patternFill>
      </fill>
    </dxf>
    <dxf>
      <fill>
        <patternFill patternType="lightUp"/>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ont>
        <b/>
        <i val="0"/>
        <color rgb="FFFF0000"/>
      </font>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ill>
        <patternFill>
          <bgColor rgb="FFFFFF00"/>
        </patternFill>
      </fill>
    </dxf>
    <dxf>
      <fill>
        <patternFill>
          <bgColor theme="2" tint="-9.9948118533890809E-2"/>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ont>
        <color auto="1"/>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theme="0" tint="-0.14996795556505021"/>
        </patternFill>
      </fill>
    </dxf>
    <dxf>
      <font>
        <b/>
        <i val="0"/>
        <color rgb="FFFF0000"/>
      </font>
    </dxf>
    <dxf>
      <fill>
        <patternFill patternType="lightUp">
          <bgColor auto="1"/>
        </patternFill>
      </fill>
    </dxf>
    <dxf>
      <font>
        <b/>
        <i val="0"/>
        <color rgb="FFFF0000"/>
      </font>
    </dxf>
    <dxf>
      <font>
        <b/>
        <i val="0"/>
        <color rgb="FFFF0000"/>
      </font>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0" tint="-0.14996795556505021"/>
        </patternFill>
      </fill>
    </dxf>
    <dxf>
      <fill>
        <patternFill patternType="solid">
          <bgColor rgb="FFFFFF00"/>
        </patternFill>
      </fill>
    </dxf>
    <dxf>
      <fill>
        <patternFill patternType="none">
          <bgColor auto="1"/>
        </patternFill>
      </fill>
    </dxf>
    <dxf>
      <fill>
        <patternFill patternType="lightUp"/>
      </fill>
    </dxf>
    <dxf>
      <fill>
        <patternFill patternType="lightUp"/>
      </fill>
    </dxf>
    <dxf>
      <fill>
        <patternFill patternType="lightUp">
          <bgColor auto="1"/>
        </patternFill>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rgb="FFFFFF00"/>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bgColor auto="1"/>
        </patternFill>
      </fill>
    </dxf>
    <dxf>
      <fill>
        <patternFill patternType="lightUp">
          <bgColor auto="1"/>
        </patternFill>
      </fill>
    </dxf>
    <dxf>
      <fill>
        <patternFill patternType="lightUp"/>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00"/>
      <color rgb="FFD9D9D9"/>
      <color rgb="FFA5A5A5"/>
      <color rgb="FF4FD188"/>
      <color rgb="FFF2F2F2"/>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A$185" noThreeD="1"/>
</file>

<file path=xl/ctrlProps/ctrlProp12.xml><?xml version="1.0" encoding="utf-8"?>
<formControlPr xmlns="http://schemas.microsoft.com/office/spreadsheetml/2009/9/main" objectType="CheckBox" fmlaLink="$A$184" noThreeD="1"/>
</file>

<file path=xl/ctrlProps/ctrlProp13.xml><?xml version="1.0" encoding="utf-8"?>
<formControlPr xmlns="http://schemas.microsoft.com/office/spreadsheetml/2009/9/main" objectType="CheckBox" fmlaLink="$A$186" noThreeD="1"/>
</file>

<file path=xl/ctrlProps/ctrlProp2.xml><?xml version="1.0" encoding="utf-8"?>
<formControlPr xmlns="http://schemas.microsoft.com/office/spreadsheetml/2009/9/main" objectType="CheckBox" fmlaLink="$A$187" noThreeD="1"/>
</file>

<file path=xl/ctrlProps/ctrlProp3.xml><?xml version="1.0" encoding="utf-8"?>
<formControlPr xmlns="http://schemas.microsoft.com/office/spreadsheetml/2009/9/main" objectType="CheckBox" fmlaLink="$A$188" noThreeD="1"/>
</file>

<file path=xl/ctrlProps/ctrlProp4.xml><?xml version="1.0" encoding="utf-8"?>
<formControlPr xmlns="http://schemas.microsoft.com/office/spreadsheetml/2009/9/main" objectType="CheckBox" fmlaLink="$A$189"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191" noThreeD="1"/>
</file>

<file path=xl/ctrlProps/ctrlProp7.xml><?xml version="1.0" encoding="utf-8"?>
<formControlPr xmlns="http://schemas.microsoft.com/office/spreadsheetml/2009/9/main" objectType="CheckBox" fmlaLink="$A$190" noThreeD="1"/>
</file>

<file path=xl/ctrlProps/ctrlProp8.xml><?xml version="1.0" encoding="utf-8"?>
<formControlPr xmlns="http://schemas.microsoft.com/office/spreadsheetml/2009/9/main" objectType="CheckBox" fmlaLink="$A$182" noThreeD="1"/>
</file>

<file path=xl/ctrlProps/ctrlProp9.xml><?xml version="1.0" encoding="utf-8"?>
<formControlPr xmlns="http://schemas.microsoft.com/office/spreadsheetml/2009/9/main" objectType="CheckBox" fmlaLink="$A$183" noThreeD="1"/>
</file>

<file path=xl/drawings/drawing1.xml><?xml version="1.0" encoding="utf-8"?>
<xdr:wsDr xmlns:xdr="http://schemas.openxmlformats.org/drawingml/2006/spreadsheetDrawing" xmlns:a="http://schemas.openxmlformats.org/drawingml/2006/main">
  <xdr:twoCellAnchor>
    <xdr:from>
      <xdr:col>32</xdr:col>
      <xdr:colOff>144531</xdr:colOff>
      <xdr:row>259</xdr:row>
      <xdr:rowOff>126309</xdr:rowOff>
    </xdr:from>
    <xdr:to>
      <xdr:col>33</xdr:col>
      <xdr:colOff>124238</xdr:colOff>
      <xdr:row>264</xdr:row>
      <xdr:rowOff>33130</xdr:rowOff>
    </xdr:to>
    <xdr:sp macro="" textlink="">
      <xdr:nvSpPr>
        <xdr:cNvPr id="2" name="左大かっこ 1">
          <a:extLst>
            <a:ext uri="{FF2B5EF4-FFF2-40B4-BE49-F238E27FC236}">
              <a16:creationId xmlns:a16="http://schemas.microsoft.com/office/drawing/2014/main" xmlns="" id="{00000000-0008-0000-0000-000002000000}"/>
            </a:ext>
          </a:extLst>
        </xdr:cNvPr>
        <xdr:cNvSpPr/>
      </xdr:nvSpPr>
      <xdr:spPr>
        <a:xfrm flipH="1">
          <a:off x="6438651" y="51317469"/>
          <a:ext cx="177827" cy="859321"/>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85725</xdr:colOff>
      <xdr:row>259</xdr:row>
      <xdr:rowOff>142877</xdr:rowOff>
    </xdr:from>
    <xdr:to>
      <xdr:col>3</xdr:col>
      <xdr:colOff>95250</xdr:colOff>
      <xdr:row>264</xdr:row>
      <xdr:rowOff>1</xdr:rowOff>
    </xdr:to>
    <xdr:sp macro="" textlink="">
      <xdr:nvSpPr>
        <xdr:cNvPr id="3" name="左大かっこ 2">
          <a:extLst>
            <a:ext uri="{FF2B5EF4-FFF2-40B4-BE49-F238E27FC236}">
              <a16:creationId xmlns:a16="http://schemas.microsoft.com/office/drawing/2014/main" xmlns="" id="{00000000-0008-0000-0000-000003000000}"/>
            </a:ext>
          </a:extLst>
        </xdr:cNvPr>
        <xdr:cNvSpPr/>
      </xdr:nvSpPr>
      <xdr:spPr>
        <a:xfrm>
          <a:off x="481965" y="51334037"/>
          <a:ext cx="207645" cy="809624"/>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101600</xdr:colOff>
      <xdr:row>199</xdr:row>
      <xdr:rowOff>133349</xdr:rowOff>
    </xdr:from>
    <xdr:to>
      <xdr:col>32</xdr:col>
      <xdr:colOff>120650</xdr:colOff>
      <xdr:row>205</xdr:row>
      <xdr:rowOff>133350</xdr:rowOff>
    </xdr:to>
    <xdr:sp macro="" textlink="">
      <xdr:nvSpPr>
        <xdr:cNvPr id="4" name="七角形 3">
          <a:extLst>
            <a:ext uri="{FF2B5EF4-FFF2-40B4-BE49-F238E27FC236}">
              <a16:creationId xmlns:a16="http://schemas.microsoft.com/office/drawing/2014/main" xmlns="" id="{00000000-0008-0000-0000-000004000000}"/>
            </a:ext>
          </a:extLst>
        </xdr:cNvPr>
        <xdr:cNvSpPr/>
      </xdr:nvSpPr>
      <xdr:spPr>
        <a:xfrm>
          <a:off x="6039757" y="40122020"/>
          <a:ext cx="1428750" cy="1143001"/>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13</xdr:row>
          <xdr:rowOff>104775</xdr:rowOff>
        </xdr:from>
        <xdr:to>
          <xdr:col>10</xdr:col>
          <xdr:colOff>114300</xdr:colOff>
          <xdr:row>14</xdr:row>
          <xdr:rowOff>142875</xdr:rowOff>
        </xdr:to>
        <xdr:sp macro="" textlink="">
          <xdr:nvSpPr>
            <xdr:cNvPr id="4104" name="Option 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900" b="0" i="0" u="none" strike="noStrike" baseline="0">
                  <a:solidFill>
                    <a:srgbClr val="000000"/>
                  </a:solidFill>
                  <a:latin typeface="Meiryo UI"/>
                  <a:ea typeface="Meiryo UI"/>
                  <a:cs typeface="Meiryo UI"/>
                </a:rPr>
                <a:t>SDGs Global Leader Program</a:t>
              </a:r>
            </a:p>
          </xdr:txBody>
        </xdr:sp>
        <xdr:clientData/>
      </xdr:twoCellAnchor>
    </mc:Choice>
    <mc:Fallback/>
  </mc:AlternateContent>
  <xdr:twoCellAnchor>
    <xdr:from>
      <xdr:col>24</xdr:col>
      <xdr:colOff>185869</xdr:colOff>
      <xdr:row>215</xdr:row>
      <xdr:rowOff>77645</xdr:rowOff>
    </xdr:from>
    <xdr:to>
      <xdr:col>32</xdr:col>
      <xdr:colOff>6137</xdr:colOff>
      <xdr:row>221</xdr:row>
      <xdr:rowOff>71782</xdr:rowOff>
    </xdr:to>
    <xdr:sp macro="" textlink="">
      <xdr:nvSpPr>
        <xdr:cNvPr id="15" name="七角形 14">
          <a:extLst>
            <a:ext uri="{FF2B5EF4-FFF2-40B4-BE49-F238E27FC236}">
              <a16:creationId xmlns:a16="http://schemas.microsoft.com/office/drawing/2014/main" xmlns="" id="{00000000-0008-0000-0000-00000F000000}"/>
            </a:ext>
          </a:extLst>
        </xdr:cNvPr>
        <xdr:cNvSpPr/>
      </xdr:nvSpPr>
      <xdr:spPr>
        <a:xfrm>
          <a:off x="5105739" y="37851862"/>
          <a:ext cx="1410528" cy="1153703"/>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186</xdr:row>
          <xdr:rowOff>0</xdr:rowOff>
        </xdr:from>
        <xdr:to>
          <xdr:col>3</xdr:col>
          <xdr:colOff>200025</xdr:colOff>
          <xdr:row>187</xdr:row>
          <xdr:rowOff>9525</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187</xdr:row>
          <xdr:rowOff>0</xdr:rowOff>
        </xdr:from>
        <xdr:to>
          <xdr:col>3</xdr:col>
          <xdr:colOff>200025</xdr:colOff>
          <xdr:row>188</xdr:row>
          <xdr:rowOff>9525</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188</xdr:row>
          <xdr:rowOff>0</xdr:rowOff>
        </xdr:from>
        <xdr:to>
          <xdr:col>3</xdr:col>
          <xdr:colOff>200025</xdr:colOff>
          <xdr:row>189</xdr:row>
          <xdr:rowOff>9525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189</xdr:row>
          <xdr:rowOff>0</xdr:rowOff>
        </xdr:from>
        <xdr:to>
          <xdr:col>3</xdr:col>
          <xdr:colOff>200025</xdr:colOff>
          <xdr:row>190</xdr:row>
          <xdr:rowOff>9525</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190</xdr:row>
          <xdr:rowOff>0</xdr:rowOff>
        </xdr:from>
        <xdr:to>
          <xdr:col>3</xdr:col>
          <xdr:colOff>200025</xdr:colOff>
          <xdr:row>191</xdr:row>
          <xdr:rowOff>9525</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189</xdr:row>
          <xdr:rowOff>0</xdr:rowOff>
        </xdr:from>
        <xdr:to>
          <xdr:col>3</xdr:col>
          <xdr:colOff>200025</xdr:colOff>
          <xdr:row>190</xdr:row>
          <xdr:rowOff>9525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181</xdr:row>
          <xdr:rowOff>0</xdr:rowOff>
        </xdr:from>
        <xdr:to>
          <xdr:col>3</xdr:col>
          <xdr:colOff>200025</xdr:colOff>
          <xdr:row>182</xdr:row>
          <xdr:rowOff>9525</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182</xdr:row>
          <xdr:rowOff>0</xdr:rowOff>
        </xdr:from>
        <xdr:to>
          <xdr:col>3</xdr:col>
          <xdr:colOff>200025</xdr:colOff>
          <xdr:row>183</xdr:row>
          <xdr:rowOff>9525</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183</xdr:row>
          <xdr:rowOff>0</xdr:rowOff>
        </xdr:from>
        <xdr:to>
          <xdr:col>3</xdr:col>
          <xdr:colOff>200025</xdr:colOff>
          <xdr:row>184</xdr:row>
          <xdr:rowOff>9525</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184</xdr:row>
          <xdr:rowOff>0</xdr:rowOff>
        </xdr:from>
        <xdr:to>
          <xdr:col>3</xdr:col>
          <xdr:colOff>200025</xdr:colOff>
          <xdr:row>185</xdr:row>
          <xdr:rowOff>9525</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183</xdr:row>
          <xdr:rowOff>0</xdr:rowOff>
        </xdr:from>
        <xdr:to>
          <xdr:col>3</xdr:col>
          <xdr:colOff>200025</xdr:colOff>
          <xdr:row>184</xdr:row>
          <xdr:rowOff>9525</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185</xdr:row>
          <xdr:rowOff>0</xdr:rowOff>
        </xdr:from>
        <xdr:to>
          <xdr:col>3</xdr:col>
          <xdr:colOff>200025</xdr:colOff>
          <xdr:row>186</xdr:row>
          <xdr:rowOff>9525</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mailto:HanakoKokusai@xxx.ac.jp" TargetMode="External"/><Relationship Id="rId2" Type="http://schemas.openxmlformats.org/officeDocument/2006/relationships/hyperlink" Target="mailto:HanakoKokusai@xxx.ac.jp" TargetMode="External"/><Relationship Id="rId1" Type="http://schemas.openxmlformats.org/officeDocument/2006/relationships/hyperlink" Target="mailto:kokusaitaro@XXX.jp" TargetMode="External"/><Relationship Id="rId4" Type="http://schemas.openxmlformats.org/officeDocument/2006/relationships/hyperlink" Target="mailto:HanakoKokusai@xxx.ac.j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AX415"/>
  <sheetViews>
    <sheetView showRuler="0" view="pageLayout" topLeftCell="A119" zoomScale="115" zoomScaleNormal="115" zoomScaleSheetLayoutView="117" zoomScalePageLayoutView="115" workbookViewId="0">
      <selection activeCell="AL138" sqref="AL138"/>
    </sheetView>
  </sheetViews>
  <sheetFormatPr defaultColWidth="2.5703125" defaultRowHeight="15" customHeight="1"/>
  <cols>
    <col min="1" max="1" width="2.5703125" style="1"/>
    <col min="2" max="2" width="2.7109375" style="1" customWidth="1"/>
    <col min="3" max="3" width="2.5703125" style="1"/>
    <col min="4" max="4" width="5" style="1" customWidth="1"/>
    <col min="5" max="5" width="2.5703125" style="1"/>
    <col min="6" max="6" width="2.5703125" style="25"/>
    <col min="7" max="8" width="2.5703125" style="1"/>
    <col min="9" max="9" width="4.42578125" style="1" customWidth="1"/>
    <col min="10" max="20" width="2.5703125" style="1"/>
    <col min="21" max="21" width="9.85546875" style="1" customWidth="1"/>
    <col min="22" max="22" width="2.5703125" style="1"/>
    <col min="23" max="23" width="2.5703125" style="1" customWidth="1"/>
    <col min="24" max="33" width="2.5703125" style="1"/>
    <col min="34" max="34" width="12.5703125" style="1" customWidth="1"/>
    <col min="35" max="16384" width="2.5703125" style="1"/>
  </cols>
  <sheetData>
    <row r="1" spans="2:50" ht="15" customHeight="1">
      <c r="B1" s="828" t="s">
        <v>0</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row>
    <row r="2" spans="2:50" ht="13.5" customHeight="1">
      <c r="B2" s="828"/>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row>
    <row r="3" spans="2:50" ht="15" customHeight="1">
      <c r="B3" s="201"/>
      <c r="C3" s="201"/>
      <c r="D3" s="201"/>
      <c r="E3" s="201"/>
      <c r="F3" s="202"/>
      <c r="G3" s="201"/>
      <c r="H3" s="201"/>
      <c r="I3" s="201"/>
      <c r="J3" s="201"/>
      <c r="K3" s="201"/>
      <c r="L3" s="201"/>
      <c r="M3" s="201"/>
      <c r="N3" s="829" t="s">
        <v>1</v>
      </c>
      <c r="O3" s="829"/>
      <c r="P3" s="829"/>
      <c r="Q3" s="829"/>
      <c r="R3" s="829"/>
      <c r="S3" s="829"/>
      <c r="T3" s="829"/>
      <c r="U3" s="829"/>
      <c r="V3" s="829"/>
      <c r="W3" s="829"/>
      <c r="X3" s="203"/>
      <c r="Y3" s="204"/>
      <c r="Z3" s="204"/>
      <c r="AA3" s="203"/>
      <c r="AB3" s="205"/>
      <c r="AC3" s="205"/>
      <c r="AD3" s="205"/>
      <c r="AE3" s="205"/>
      <c r="AF3" s="205"/>
      <c r="AG3" s="205"/>
      <c r="AH3" s="205"/>
    </row>
    <row r="4" spans="2:50" ht="15" customHeight="1">
      <c r="B4" s="203"/>
      <c r="C4" s="203"/>
      <c r="D4" s="203"/>
      <c r="E4" s="203"/>
      <c r="F4" s="206"/>
      <c r="G4" s="203"/>
      <c r="H4" s="203"/>
      <c r="I4" s="203"/>
      <c r="J4" s="203"/>
      <c r="K4" s="203"/>
      <c r="L4" s="203"/>
      <c r="M4" s="203"/>
      <c r="N4" s="203"/>
      <c r="O4" s="203"/>
      <c r="P4" s="203"/>
      <c r="Q4" s="203"/>
      <c r="R4" s="203"/>
      <c r="S4" s="203"/>
      <c r="T4" s="203"/>
      <c r="U4" s="203"/>
      <c r="V4" s="203"/>
      <c r="W4" s="203"/>
      <c r="X4" s="204"/>
      <c r="Y4" s="204"/>
      <c r="Z4" s="205" t="s">
        <v>2</v>
      </c>
      <c r="AA4" s="205"/>
      <c r="AB4" s="205"/>
      <c r="AC4" s="205"/>
      <c r="AD4" s="205"/>
      <c r="AE4" s="205"/>
      <c r="AF4" s="205"/>
      <c r="AG4" s="205"/>
      <c r="AH4" s="205"/>
    </row>
    <row r="5" spans="2:50" ht="15" customHeight="1">
      <c r="B5" s="203"/>
      <c r="C5" s="830" t="s">
        <v>3</v>
      </c>
      <c r="D5" s="831"/>
      <c r="E5" s="831"/>
      <c r="F5" s="831"/>
      <c r="G5" s="831"/>
      <c r="H5" s="831"/>
      <c r="I5" s="831"/>
      <c r="J5" s="831"/>
      <c r="K5" s="831"/>
      <c r="L5" s="831"/>
      <c r="M5" s="831"/>
      <c r="N5" s="831"/>
      <c r="O5" s="831"/>
      <c r="P5" s="831"/>
      <c r="Q5" s="831"/>
      <c r="R5" s="831"/>
      <c r="S5" s="831"/>
      <c r="T5" s="831"/>
      <c r="U5" s="831"/>
      <c r="V5" s="831"/>
      <c r="W5" s="831"/>
      <c r="X5" s="831"/>
      <c r="Y5" s="831"/>
      <c r="Z5" s="831"/>
      <c r="AA5" s="831"/>
      <c r="AB5" s="831"/>
      <c r="AC5" s="831"/>
      <c r="AD5" s="831"/>
      <c r="AE5" s="831"/>
      <c r="AF5" s="831"/>
      <c r="AG5" s="831"/>
      <c r="AH5" s="831"/>
    </row>
    <row r="6" spans="2:50" ht="15" customHeight="1">
      <c r="B6" s="203"/>
      <c r="C6" s="831"/>
      <c r="D6" s="831"/>
      <c r="E6" s="831"/>
      <c r="F6" s="831"/>
      <c r="G6" s="831"/>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row>
    <row r="7" spans="2:50" ht="15" customHeight="1">
      <c r="B7" s="203"/>
      <c r="C7" s="831"/>
      <c r="D7" s="831"/>
      <c r="E7" s="831"/>
      <c r="F7" s="831"/>
      <c r="G7" s="831"/>
      <c r="H7" s="831"/>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row>
    <row r="8" spans="2:50" ht="15" customHeight="1">
      <c r="B8" s="203"/>
      <c r="C8" s="831"/>
      <c r="D8" s="831"/>
      <c r="E8" s="831"/>
      <c r="F8" s="831"/>
      <c r="G8" s="831"/>
      <c r="H8" s="831"/>
      <c r="I8" s="831"/>
      <c r="J8" s="831"/>
      <c r="K8" s="831"/>
      <c r="L8" s="831"/>
      <c r="M8" s="831"/>
      <c r="N8" s="831"/>
      <c r="O8" s="831"/>
      <c r="P8" s="831"/>
      <c r="Q8" s="831"/>
      <c r="R8" s="831"/>
      <c r="S8" s="831"/>
      <c r="T8" s="831"/>
      <c r="U8" s="831"/>
      <c r="V8" s="831"/>
      <c r="W8" s="831"/>
      <c r="X8" s="831"/>
      <c r="Y8" s="831"/>
      <c r="Z8" s="831"/>
      <c r="AA8" s="831"/>
      <c r="AB8" s="831"/>
      <c r="AC8" s="831"/>
      <c r="AD8" s="831"/>
      <c r="AE8" s="831"/>
      <c r="AF8" s="831"/>
      <c r="AG8" s="831"/>
      <c r="AH8" s="831"/>
    </row>
    <row r="9" spans="2:50" ht="15" customHeight="1">
      <c r="B9" s="203"/>
      <c r="C9" s="831"/>
      <c r="D9" s="831"/>
      <c r="E9" s="831"/>
      <c r="F9" s="831"/>
      <c r="G9" s="831"/>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row>
    <row r="10" spans="2:50" ht="15" customHeight="1">
      <c r="B10" s="203"/>
      <c r="C10" s="831"/>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1"/>
      <c r="AD10" s="831"/>
      <c r="AE10" s="831"/>
      <c r="AF10" s="831"/>
      <c r="AG10" s="831"/>
      <c r="AH10" s="831"/>
    </row>
    <row r="11" spans="2:50" ht="30" customHeight="1">
      <c r="B11" s="203"/>
      <c r="C11" s="831"/>
      <c r="D11" s="831"/>
      <c r="E11" s="831"/>
      <c r="F11" s="831"/>
      <c r="G11" s="831"/>
      <c r="H11" s="831"/>
      <c r="I11" s="831"/>
      <c r="J11" s="831"/>
      <c r="K11" s="831"/>
      <c r="L11" s="831"/>
      <c r="M11" s="831"/>
      <c r="N11" s="831"/>
      <c r="O11" s="831"/>
      <c r="P11" s="831"/>
      <c r="Q11" s="831"/>
      <c r="R11" s="831"/>
      <c r="S11" s="831"/>
      <c r="T11" s="831"/>
      <c r="U11" s="831"/>
      <c r="V11" s="831"/>
      <c r="W11" s="831"/>
      <c r="X11" s="831"/>
      <c r="Y11" s="831"/>
      <c r="Z11" s="831"/>
      <c r="AA11" s="831"/>
      <c r="AB11" s="831"/>
      <c r="AC11" s="831"/>
      <c r="AD11" s="831"/>
      <c r="AE11" s="831"/>
      <c r="AF11" s="831"/>
      <c r="AG11" s="831"/>
      <c r="AH11" s="831"/>
    </row>
    <row r="12" spans="2:50" ht="15" customHeight="1" thickBot="1">
      <c r="B12" s="832" t="s">
        <v>4</v>
      </c>
      <c r="C12" s="832"/>
      <c r="D12" s="832"/>
      <c r="E12" s="832"/>
      <c r="F12" s="832"/>
      <c r="G12" s="832"/>
      <c r="H12" s="832"/>
      <c r="I12" s="832"/>
      <c r="J12" s="832"/>
      <c r="K12" s="832"/>
      <c r="L12" s="832"/>
      <c r="M12" s="832"/>
      <c r="N12" s="832"/>
      <c r="O12" s="832"/>
      <c r="P12" s="832"/>
      <c r="Q12" s="832"/>
      <c r="R12" s="832"/>
      <c r="S12" s="832"/>
      <c r="T12" s="832"/>
      <c r="U12" s="832"/>
      <c r="V12" s="832"/>
      <c r="W12" s="832"/>
      <c r="X12" s="832"/>
      <c r="Y12" s="832"/>
      <c r="Z12" s="832"/>
      <c r="AA12" s="832"/>
      <c r="AB12" s="832"/>
      <c r="AC12" s="832"/>
      <c r="AD12" s="832"/>
      <c r="AE12" s="832"/>
      <c r="AF12" s="832"/>
      <c r="AG12" s="832"/>
      <c r="AH12" s="832"/>
      <c r="AS12" s="36"/>
      <c r="AT12" s="36"/>
      <c r="AU12" s="36"/>
      <c r="AV12" s="36"/>
      <c r="AW12" s="36"/>
      <c r="AX12" s="36"/>
    </row>
    <row r="13" spans="2:50" ht="15" customHeight="1">
      <c r="B13" s="203" t="s">
        <v>5</v>
      </c>
      <c r="C13" s="203"/>
      <c r="D13" s="203"/>
      <c r="E13" s="203"/>
      <c r="F13" s="206"/>
      <c r="G13" s="203"/>
      <c r="H13" s="203"/>
      <c r="I13" s="203"/>
      <c r="J13" s="203"/>
      <c r="K13" s="203"/>
      <c r="L13" s="203"/>
      <c r="M13" s="203"/>
      <c r="N13" s="203"/>
      <c r="O13" s="203"/>
      <c r="P13" s="203"/>
      <c r="Q13" s="203"/>
      <c r="R13" s="203"/>
      <c r="S13" s="203"/>
      <c r="T13" s="203"/>
      <c r="U13" s="203"/>
      <c r="V13" s="203"/>
      <c r="W13" s="203"/>
      <c r="X13" s="203"/>
      <c r="Y13" s="203"/>
      <c r="Z13" s="203"/>
      <c r="AA13" s="835" t="s">
        <v>6</v>
      </c>
      <c r="AB13" s="836"/>
      <c r="AC13" s="836"/>
      <c r="AD13" s="836"/>
      <c r="AE13" s="836"/>
      <c r="AF13" s="837"/>
      <c r="AG13" s="203"/>
      <c r="AH13" s="203"/>
      <c r="AS13" s="36"/>
      <c r="AT13" s="36"/>
      <c r="AU13" s="36"/>
      <c r="AV13" s="36"/>
      <c r="AW13" s="36"/>
      <c r="AX13" s="36"/>
    </row>
    <row r="14" spans="2:50" ht="15" customHeight="1">
      <c r="B14" s="203"/>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722"/>
      <c r="AB14" s="435"/>
      <c r="AC14" s="435"/>
      <c r="AD14" s="435"/>
      <c r="AE14" s="435"/>
      <c r="AF14" s="838"/>
      <c r="AG14" s="203"/>
      <c r="AH14" s="203"/>
      <c r="AS14" s="36"/>
      <c r="AT14" s="36"/>
      <c r="AU14" s="36"/>
      <c r="AV14" s="36"/>
      <c r="AW14" s="36"/>
      <c r="AX14" s="36"/>
    </row>
    <row r="15" spans="2:50" ht="15" customHeight="1">
      <c r="B15" s="203"/>
      <c r="C15" s="203"/>
      <c r="D15" s="203"/>
      <c r="E15" s="203"/>
      <c r="F15" s="206"/>
      <c r="G15" s="203"/>
      <c r="H15" s="203"/>
      <c r="I15" s="203"/>
      <c r="J15" s="203"/>
      <c r="K15" s="203"/>
      <c r="L15" s="203"/>
      <c r="M15" s="203"/>
      <c r="N15" s="203"/>
      <c r="O15" s="203"/>
      <c r="P15" s="203"/>
      <c r="Q15" s="203"/>
      <c r="R15" s="203"/>
      <c r="S15" s="203"/>
      <c r="T15" s="203"/>
      <c r="U15" s="203"/>
      <c r="V15" s="203"/>
      <c r="W15" s="203"/>
      <c r="X15" s="203"/>
      <c r="Y15" s="203"/>
      <c r="Z15" s="203"/>
      <c r="AA15" s="722"/>
      <c r="AB15" s="435"/>
      <c r="AC15" s="435"/>
      <c r="AD15" s="435"/>
      <c r="AE15" s="435"/>
      <c r="AF15" s="838"/>
      <c r="AG15" s="203"/>
      <c r="AH15" s="203"/>
      <c r="AS15" s="36"/>
      <c r="AT15" s="36"/>
      <c r="AU15" s="36"/>
      <c r="AV15" s="36"/>
      <c r="AW15" s="36"/>
      <c r="AX15" s="36"/>
    </row>
    <row r="16" spans="2:50" ht="15" customHeight="1" thickBot="1">
      <c r="B16" s="203" t="s">
        <v>7</v>
      </c>
      <c r="C16" s="203"/>
      <c r="D16" s="203"/>
      <c r="E16" s="203"/>
      <c r="F16" s="206"/>
      <c r="G16" s="203"/>
      <c r="H16" s="203"/>
      <c r="I16" s="203"/>
      <c r="J16" s="203"/>
      <c r="K16" s="203"/>
      <c r="L16" s="203"/>
      <c r="M16" s="203"/>
      <c r="N16" s="203"/>
      <c r="O16" s="203"/>
      <c r="P16" s="203"/>
      <c r="Q16" s="203"/>
      <c r="R16" s="203"/>
      <c r="S16" s="203"/>
      <c r="T16" s="203"/>
      <c r="U16" s="203"/>
      <c r="V16" s="203"/>
      <c r="W16" s="203"/>
      <c r="X16" s="203"/>
      <c r="Y16" s="203"/>
      <c r="Z16" s="203"/>
      <c r="AA16" s="722"/>
      <c r="AB16" s="435"/>
      <c r="AC16" s="435"/>
      <c r="AD16" s="435"/>
      <c r="AE16" s="435"/>
      <c r="AF16" s="838"/>
      <c r="AG16" s="203"/>
      <c r="AH16" s="203"/>
      <c r="AS16" s="36"/>
      <c r="AT16" s="36"/>
      <c r="AU16" s="36"/>
      <c r="AV16" s="36"/>
      <c r="AW16" s="36"/>
      <c r="AX16" s="36"/>
    </row>
    <row r="17" spans="2:50" ht="15" customHeight="1">
      <c r="B17" s="203"/>
      <c r="C17" s="833"/>
      <c r="D17" s="818"/>
      <c r="E17" s="818"/>
      <c r="F17" s="818"/>
      <c r="G17" s="818"/>
      <c r="H17" s="818"/>
      <c r="I17" s="818"/>
      <c r="J17" s="818"/>
      <c r="K17" s="818"/>
      <c r="L17" s="818"/>
      <c r="M17" s="818"/>
      <c r="N17" s="818"/>
      <c r="O17" s="818"/>
      <c r="P17" s="818"/>
      <c r="Q17" s="818"/>
      <c r="R17" s="820"/>
      <c r="S17" s="203"/>
      <c r="T17" s="203"/>
      <c r="U17" s="203"/>
      <c r="V17" s="203"/>
      <c r="W17" s="203"/>
      <c r="X17" s="203"/>
      <c r="Y17" s="203"/>
      <c r="Z17" s="203"/>
      <c r="AA17" s="722"/>
      <c r="AB17" s="435"/>
      <c r="AC17" s="435"/>
      <c r="AD17" s="435"/>
      <c r="AE17" s="435"/>
      <c r="AF17" s="838"/>
      <c r="AG17" s="203"/>
      <c r="AH17" s="203"/>
      <c r="AS17" s="36"/>
      <c r="AT17" s="36"/>
      <c r="AU17" s="36"/>
      <c r="AV17" s="36"/>
      <c r="AW17" s="36"/>
      <c r="AX17" s="36"/>
    </row>
    <row r="18" spans="2:50" ht="15" customHeight="1" thickBot="1">
      <c r="B18" s="203"/>
      <c r="C18" s="834"/>
      <c r="D18" s="819"/>
      <c r="E18" s="819"/>
      <c r="F18" s="819"/>
      <c r="G18" s="819"/>
      <c r="H18" s="819"/>
      <c r="I18" s="819"/>
      <c r="J18" s="819"/>
      <c r="K18" s="819"/>
      <c r="L18" s="819"/>
      <c r="M18" s="819"/>
      <c r="N18" s="819"/>
      <c r="O18" s="819"/>
      <c r="P18" s="819"/>
      <c r="Q18" s="819"/>
      <c r="R18" s="821"/>
      <c r="S18" s="203"/>
      <c r="T18" s="203"/>
      <c r="U18" s="203"/>
      <c r="V18" s="203"/>
      <c r="W18" s="203"/>
      <c r="X18" s="203"/>
      <c r="Y18" s="203"/>
      <c r="Z18" s="203"/>
      <c r="AA18" s="722"/>
      <c r="AB18" s="435"/>
      <c r="AC18" s="435"/>
      <c r="AD18" s="435"/>
      <c r="AE18" s="435"/>
      <c r="AF18" s="838"/>
      <c r="AG18" s="203"/>
      <c r="AH18" s="203"/>
      <c r="AS18" s="36"/>
      <c r="AT18" s="36"/>
      <c r="AU18" s="36"/>
      <c r="AV18" s="36"/>
      <c r="AW18" s="36"/>
      <c r="AX18" s="36"/>
    </row>
    <row r="19" spans="2:50" ht="15" customHeight="1">
      <c r="B19" s="203"/>
      <c r="C19" s="208"/>
      <c r="D19" s="208"/>
      <c r="E19" s="208"/>
      <c r="F19" s="208"/>
      <c r="G19" s="208"/>
      <c r="H19" s="208"/>
      <c r="I19" s="208"/>
      <c r="J19" s="208"/>
      <c r="K19" s="208"/>
      <c r="L19" s="208"/>
      <c r="M19" s="208"/>
      <c r="N19" s="208"/>
      <c r="O19" s="208"/>
      <c r="P19" s="208"/>
      <c r="Q19" s="208"/>
      <c r="R19" s="208"/>
      <c r="S19" s="203"/>
      <c r="T19" s="203"/>
      <c r="U19" s="203"/>
      <c r="V19" s="203"/>
      <c r="W19" s="203"/>
      <c r="X19" s="203"/>
      <c r="Y19" s="203"/>
      <c r="Z19" s="203"/>
      <c r="AA19" s="722"/>
      <c r="AB19" s="435"/>
      <c r="AC19" s="435"/>
      <c r="AD19" s="435"/>
      <c r="AE19" s="435"/>
      <c r="AF19" s="838"/>
      <c r="AG19" s="203"/>
      <c r="AH19" s="203"/>
      <c r="AS19" s="67"/>
      <c r="AT19" s="67"/>
      <c r="AU19" s="67"/>
      <c r="AV19" s="67"/>
      <c r="AW19" s="67"/>
      <c r="AX19" s="67"/>
    </row>
    <row r="20" spans="2:50" ht="15" customHeight="1" thickBot="1">
      <c r="B20" s="203"/>
      <c r="C20" s="203"/>
      <c r="D20" s="203"/>
      <c r="E20" s="203"/>
      <c r="F20" s="206"/>
      <c r="G20" s="203"/>
      <c r="H20" s="203"/>
      <c r="I20" s="203"/>
      <c r="J20" s="203"/>
      <c r="K20" s="203"/>
      <c r="L20" s="203"/>
      <c r="M20" s="203"/>
      <c r="N20" s="203"/>
      <c r="O20" s="203"/>
      <c r="P20" s="203"/>
      <c r="Q20" s="203"/>
      <c r="R20" s="203"/>
      <c r="S20" s="203"/>
      <c r="T20" s="203"/>
      <c r="U20" s="203"/>
      <c r="V20" s="203"/>
      <c r="W20" s="203"/>
      <c r="X20" s="203"/>
      <c r="Y20" s="203"/>
      <c r="Z20" s="203"/>
      <c r="AA20" s="839"/>
      <c r="AB20" s="624"/>
      <c r="AC20" s="624"/>
      <c r="AD20" s="624"/>
      <c r="AE20" s="624"/>
      <c r="AF20" s="625"/>
      <c r="AG20" s="203"/>
      <c r="AH20" s="203"/>
    </row>
    <row r="21" spans="2:50" ht="15" customHeight="1" thickBot="1">
      <c r="B21" s="203" t="s">
        <v>8</v>
      </c>
      <c r="C21" s="203"/>
      <c r="D21" s="203"/>
      <c r="E21" s="203"/>
      <c r="F21" s="206"/>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row>
    <row r="22" spans="2:50" ht="15" customHeight="1">
      <c r="B22" s="203"/>
      <c r="C22" s="822" t="s">
        <v>9</v>
      </c>
      <c r="D22" s="823"/>
      <c r="E22" s="823"/>
      <c r="F22" s="823"/>
      <c r="G22" s="823"/>
      <c r="H22" s="826"/>
      <c r="I22" s="790"/>
      <c r="J22" s="790"/>
      <c r="K22" s="790"/>
      <c r="L22" s="790"/>
      <c r="M22" s="790"/>
      <c r="N22" s="790"/>
      <c r="O22" s="790"/>
      <c r="P22" s="790"/>
      <c r="Q22" s="790"/>
      <c r="R22" s="790"/>
      <c r="S22" s="790"/>
      <c r="T22" s="790"/>
      <c r="U22" s="790"/>
      <c r="V22" s="790"/>
      <c r="W22" s="790"/>
      <c r="X22" s="790"/>
      <c r="Y22" s="790"/>
      <c r="Z22" s="790"/>
      <c r="AA22" s="790"/>
      <c r="AB22" s="790"/>
      <c r="AC22" s="790"/>
      <c r="AD22" s="790"/>
      <c r="AE22" s="790"/>
      <c r="AF22" s="790"/>
      <c r="AG22" s="790"/>
      <c r="AH22" s="791"/>
    </row>
    <row r="23" spans="2:50" ht="15" customHeight="1">
      <c r="B23" s="203"/>
      <c r="C23" s="824"/>
      <c r="D23" s="825"/>
      <c r="E23" s="825"/>
      <c r="F23" s="825"/>
      <c r="G23" s="825"/>
      <c r="H23" s="827"/>
      <c r="I23" s="547"/>
      <c r="J23" s="547"/>
      <c r="K23" s="547"/>
      <c r="L23" s="547"/>
      <c r="M23" s="547"/>
      <c r="N23" s="547"/>
      <c r="O23" s="547"/>
      <c r="P23" s="547"/>
      <c r="Q23" s="547"/>
      <c r="R23" s="547"/>
      <c r="S23" s="547"/>
      <c r="T23" s="547"/>
      <c r="U23" s="547"/>
      <c r="V23" s="547"/>
      <c r="W23" s="547"/>
      <c r="X23" s="547"/>
      <c r="Y23" s="547"/>
      <c r="Z23" s="547"/>
      <c r="AA23" s="547"/>
      <c r="AB23" s="547"/>
      <c r="AC23" s="547"/>
      <c r="AD23" s="547"/>
      <c r="AE23" s="547"/>
      <c r="AF23" s="547"/>
      <c r="AG23" s="547"/>
      <c r="AH23" s="747"/>
    </row>
    <row r="24" spans="2:50" ht="15" customHeight="1">
      <c r="B24" s="203"/>
      <c r="C24" s="811" t="s">
        <v>10</v>
      </c>
      <c r="D24" s="812"/>
      <c r="E24" s="812"/>
      <c r="F24" s="812"/>
      <c r="G24" s="812"/>
      <c r="H24" s="548"/>
      <c r="I24" s="548"/>
      <c r="J24" s="548"/>
      <c r="K24" s="548"/>
      <c r="L24" s="548"/>
      <c r="M24" s="548"/>
      <c r="N24" s="548"/>
      <c r="O24" s="548"/>
      <c r="P24" s="548"/>
      <c r="Q24" s="548"/>
      <c r="R24" s="548"/>
      <c r="S24" s="548"/>
      <c r="T24" s="548"/>
      <c r="U24" s="548"/>
      <c r="V24" s="548"/>
      <c r="W24" s="548"/>
      <c r="X24" s="548"/>
      <c r="Y24" s="548"/>
      <c r="Z24" s="548"/>
      <c r="AA24" s="548"/>
      <c r="AB24" s="548"/>
      <c r="AC24" s="548"/>
      <c r="AD24" s="548"/>
      <c r="AE24" s="548"/>
      <c r="AF24" s="548"/>
      <c r="AG24" s="548"/>
      <c r="AH24" s="746"/>
    </row>
    <row r="25" spans="2:50" ht="15" customHeight="1">
      <c r="B25" s="203"/>
      <c r="C25" s="802"/>
      <c r="D25" s="803"/>
      <c r="E25" s="803"/>
      <c r="F25" s="803"/>
      <c r="G25" s="803"/>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747"/>
    </row>
    <row r="26" spans="2:50" ht="15" customHeight="1">
      <c r="B26" s="203"/>
      <c r="C26" s="792" t="s">
        <v>11</v>
      </c>
      <c r="D26" s="803"/>
      <c r="E26" s="803"/>
      <c r="F26" s="803"/>
      <c r="G26" s="803"/>
      <c r="H26" s="616"/>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804"/>
    </row>
    <row r="27" spans="2:50" ht="15" customHeight="1">
      <c r="B27" s="203"/>
      <c r="C27" s="802"/>
      <c r="D27" s="803"/>
      <c r="E27" s="803"/>
      <c r="F27" s="803"/>
      <c r="G27" s="803"/>
      <c r="H27" s="619"/>
      <c r="I27" s="607"/>
      <c r="J27" s="607"/>
      <c r="K27" s="607"/>
      <c r="L27" s="607"/>
      <c r="M27" s="607"/>
      <c r="N27" s="607"/>
      <c r="O27" s="607"/>
      <c r="P27" s="607"/>
      <c r="Q27" s="607"/>
      <c r="R27" s="607"/>
      <c r="S27" s="607"/>
      <c r="T27" s="607"/>
      <c r="U27" s="607"/>
      <c r="V27" s="607"/>
      <c r="W27" s="607"/>
      <c r="X27" s="606"/>
      <c r="Y27" s="606"/>
      <c r="Z27" s="606"/>
      <c r="AA27" s="606"/>
      <c r="AB27" s="606"/>
      <c r="AC27" s="606"/>
      <c r="AD27" s="606"/>
      <c r="AE27" s="606"/>
      <c r="AF27" s="606"/>
      <c r="AG27" s="606"/>
      <c r="AH27" s="813"/>
    </row>
    <row r="28" spans="2:50" ht="15" customHeight="1">
      <c r="B28" s="203"/>
      <c r="C28" s="814" t="s">
        <v>12</v>
      </c>
      <c r="D28" s="803"/>
      <c r="E28" s="803"/>
      <c r="F28" s="803"/>
      <c r="G28" s="803"/>
      <c r="H28" s="547"/>
      <c r="I28" s="547"/>
      <c r="J28" s="547"/>
      <c r="K28" s="547"/>
      <c r="L28" s="547"/>
      <c r="M28" s="547"/>
      <c r="N28" s="547"/>
      <c r="O28" s="547"/>
      <c r="P28" s="547"/>
      <c r="Q28" s="547"/>
      <c r="R28" s="547"/>
      <c r="S28" s="815" t="s">
        <v>13</v>
      </c>
      <c r="T28" s="816"/>
      <c r="U28" s="816"/>
      <c r="V28" s="816"/>
      <c r="W28" s="816"/>
      <c r="X28" s="547"/>
      <c r="Y28" s="547"/>
      <c r="Z28" s="817"/>
      <c r="AA28" s="324" t="s">
        <v>14</v>
      </c>
      <c r="AB28" s="617"/>
      <c r="AC28" s="617"/>
      <c r="AD28" s="617"/>
      <c r="AE28" s="324" t="s">
        <v>14</v>
      </c>
      <c r="AF28" s="617"/>
      <c r="AG28" s="617"/>
      <c r="AH28" s="804"/>
    </row>
    <row r="29" spans="2:50" ht="27.75" customHeight="1">
      <c r="B29" s="203"/>
      <c r="C29" s="802"/>
      <c r="D29" s="803"/>
      <c r="E29" s="803"/>
      <c r="F29" s="803"/>
      <c r="G29" s="803"/>
      <c r="H29" s="547"/>
      <c r="I29" s="547"/>
      <c r="J29" s="547"/>
      <c r="K29" s="547"/>
      <c r="L29" s="547"/>
      <c r="M29" s="547"/>
      <c r="N29" s="547"/>
      <c r="O29" s="547"/>
      <c r="P29" s="547"/>
      <c r="Q29" s="547"/>
      <c r="R29" s="547"/>
      <c r="S29" s="816"/>
      <c r="T29" s="816"/>
      <c r="U29" s="816"/>
      <c r="V29" s="816"/>
      <c r="W29" s="816"/>
      <c r="X29" s="547"/>
      <c r="Y29" s="547"/>
      <c r="Z29" s="817"/>
      <c r="AA29" s="327"/>
      <c r="AB29" s="607"/>
      <c r="AC29" s="607"/>
      <c r="AD29" s="607"/>
      <c r="AE29" s="327"/>
      <c r="AF29" s="607"/>
      <c r="AG29" s="607"/>
      <c r="AH29" s="805"/>
    </row>
    <row r="30" spans="2:50" ht="15" customHeight="1">
      <c r="B30" s="203"/>
      <c r="C30" s="802" t="s">
        <v>15</v>
      </c>
      <c r="D30" s="803"/>
      <c r="E30" s="803"/>
      <c r="F30" s="803"/>
      <c r="G30" s="803"/>
      <c r="H30" s="806"/>
      <c r="I30" s="547"/>
      <c r="J30" s="547"/>
      <c r="K30" s="547"/>
      <c r="L30" s="547"/>
      <c r="M30" s="547"/>
      <c r="N30" s="547"/>
      <c r="O30" s="547"/>
      <c r="P30" s="547"/>
      <c r="Q30" s="547"/>
      <c r="R30" s="547"/>
      <c r="S30" s="793" t="s">
        <v>16</v>
      </c>
      <c r="T30" s="803"/>
      <c r="U30" s="803"/>
      <c r="V30" s="803"/>
      <c r="W30" s="803"/>
      <c r="X30" s="807" t="str">
        <f>IF(AF28&lt;&gt;"",IF(AB28&lt;&gt;"",IF(X28&lt;&gt;"",DATEDIF(DATE($AF$28,AB28,$X$28),DATE(2023,4,1),"Y"),""),""),"")</f>
        <v/>
      </c>
      <c r="Y30" s="807"/>
      <c r="Z30" s="807"/>
      <c r="AA30" s="807"/>
      <c r="AB30" s="807"/>
      <c r="AC30" s="807"/>
      <c r="AD30" s="807"/>
      <c r="AE30" s="807"/>
      <c r="AF30" s="807"/>
      <c r="AG30" s="807"/>
      <c r="AH30" s="808"/>
    </row>
    <row r="31" spans="2:50" ht="23.45" customHeight="1">
      <c r="B31" s="203"/>
      <c r="C31" s="802"/>
      <c r="D31" s="803"/>
      <c r="E31" s="803"/>
      <c r="F31" s="803"/>
      <c r="G31" s="803"/>
      <c r="H31" s="547"/>
      <c r="I31" s="547"/>
      <c r="J31" s="547"/>
      <c r="K31" s="547"/>
      <c r="L31" s="547"/>
      <c r="M31" s="547"/>
      <c r="N31" s="547"/>
      <c r="O31" s="547"/>
      <c r="P31" s="547"/>
      <c r="Q31" s="547"/>
      <c r="R31" s="547"/>
      <c r="S31" s="803"/>
      <c r="T31" s="803"/>
      <c r="U31" s="803"/>
      <c r="V31" s="803"/>
      <c r="W31" s="803"/>
      <c r="X31" s="809"/>
      <c r="Y31" s="809"/>
      <c r="Z31" s="809"/>
      <c r="AA31" s="809"/>
      <c r="AB31" s="809"/>
      <c r="AC31" s="809"/>
      <c r="AD31" s="809"/>
      <c r="AE31" s="809"/>
      <c r="AF31" s="809"/>
      <c r="AG31" s="809"/>
      <c r="AH31" s="810"/>
    </row>
    <row r="32" spans="2:50" ht="15" customHeight="1">
      <c r="B32" s="203"/>
      <c r="C32" s="802" t="s">
        <v>17</v>
      </c>
      <c r="D32" s="803"/>
      <c r="E32" s="803"/>
      <c r="F32" s="803"/>
      <c r="G32" s="803"/>
      <c r="H32" s="616"/>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7"/>
      <c r="AG32" s="617"/>
      <c r="AH32" s="804"/>
    </row>
    <row r="33" spans="2:34" ht="24" customHeight="1">
      <c r="B33" s="203"/>
      <c r="C33" s="802"/>
      <c r="D33" s="803"/>
      <c r="E33" s="803"/>
      <c r="F33" s="803"/>
      <c r="G33" s="803"/>
      <c r="H33" s="619"/>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805"/>
    </row>
    <row r="34" spans="2:34" ht="15" customHeight="1">
      <c r="B34" s="203"/>
      <c r="C34" s="792" t="s">
        <v>18</v>
      </c>
      <c r="D34" s="803"/>
      <c r="E34" s="803"/>
      <c r="F34" s="803"/>
      <c r="G34" s="803"/>
      <c r="H34" s="547"/>
      <c r="I34" s="547"/>
      <c r="J34" s="547"/>
      <c r="K34" s="547"/>
      <c r="L34" s="547"/>
      <c r="M34" s="547"/>
      <c r="N34" s="547"/>
      <c r="O34" s="547"/>
      <c r="P34" s="547"/>
      <c r="Q34" s="547"/>
      <c r="R34" s="547"/>
      <c r="S34" s="793" t="s">
        <v>19</v>
      </c>
      <c r="T34" s="793"/>
      <c r="U34" s="793"/>
      <c r="V34" s="793"/>
      <c r="W34" s="793"/>
      <c r="X34" s="553"/>
      <c r="Y34" s="553"/>
      <c r="Z34" s="553"/>
      <c r="AA34" s="553"/>
      <c r="AB34" s="553"/>
      <c r="AC34" s="553"/>
      <c r="AD34" s="553"/>
      <c r="AE34" s="553"/>
      <c r="AF34" s="553"/>
      <c r="AG34" s="553"/>
      <c r="AH34" s="794"/>
    </row>
    <row r="35" spans="2:34" ht="15" customHeight="1">
      <c r="B35" s="203"/>
      <c r="C35" s="802"/>
      <c r="D35" s="803"/>
      <c r="E35" s="803"/>
      <c r="F35" s="803"/>
      <c r="G35" s="803"/>
      <c r="H35" s="547"/>
      <c r="I35" s="547"/>
      <c r="J35" s="547"/>
      <c r="K35" s="547"/>
      <c r="L35" s="547"/>
      <c r="M35" s="547"/>
      <c r="N35" s="547"/>
      <c r="O35" s="547"/>
      <c r="P35" s="547"/>
      <c r="Q35" s="547"/>
      <c r="R35" s="547"/>
      <c r="S35" s="793"/>
      <c r="T35" s="793"/>
      <c r="U35" s="793"/>
      <c r="V35" s="793"/>
      <c r="W35" s="793"/>
      <c r="X35" s="553"/>
      <c r="Y35" s="553"/>
      <c r="Z35" s="553"/>
      <c r="AA35" s="553"/>
      <c r="AB35" s="553"/>
      <c r="AC35" s="553"/>
      <c r="AD35" s="553"/>
      <c r="AE35" s="553"/>
      <c r="AF35" s="553"/>
      <c r="AG35" s="553"/>
      <c r="AH35" s="794"/>
    </row>
    <row r="36" spans="2:34" ht="15" customHeight="1">
      <c r="B36" s="203"/>
      <c r="C36" s="792" t="s">
        <v>20</v>
      </c>
      <c r="D36" s="793"/>
      <c r="E36" s="793"/>
      <c r="F36" s="793"/>
      <c r="G36" s="793"/>
      <c r="H36" s="553"/>
      <c r="I36" s="553"/>
      <c r="J36" s="553"/>
      <c r="K36" s="553"/>
      <c r="L36" s="553"/>
      <c r="M36" s="553"/>
      <c r="N36" s="553"/>
      <c r="O36" s="553"/>
      <c r="P36" s="553"/>
      <c r="Q36" s="553"/>
      <c r="R36" s="553"/>
      <c r="S36" s="793" t="s">
        <v>21</v>
      </c>
      <c r="T36" s="793"/>
      <c r="U36" s="793"/>
      <c r="V36" s="793"/>
      <c r="W36" s="793"/>
      <c r="X36" s="553"/>
      <c r="Y36" s="553"/>
      <c r="Z36" s="553"/>
      <c r="AA36" s="553"/>
      <c r="AB36" s="553"/>
      <c r="AC36" s="553"/>
      <c r="AD36" s="553"/>
      <c r="AE36" s="553"/>
      <c r="AF36" s="553"/>
      <c r="AG36" s="553"/>
      <c r="AH36" s="794"/>
    </row>
    <row r="37" spans="2:34" ht="15" customHeight="1">
      <c r="B37" s="203"/>
      <c r="C37" s="792"/>
      <c r="D37" s="793"/>
      <c r="E37" s="793"/>
      <c r="F37" s="793"/>
      <c r="G37" s="793"/>
      <c r="H37" s="553"/>
      <c r="I37" s="553"/>
      <c r="J37" s="553"/>
      <c r="K37" s="553"/>
      <c r="L37" s="553"/>
      <c r="M37" s="553"/>
      <c r="N37" s="553"/>
      <c r="O37" s="553"/>
      <c r="P37" s="553"/>
      <c r="Q37" s="553"/>
      <c r="R37" s="553"/>
      <c r="S37" s="793"/>
      <c r="T37" s="793"/>
      <c r="U37" s="793"/>
      <c r="V37" s="793"/>
      <c r="W37" s="793"/>
      <c r="X37" s="553"/>
      <c r="Y37" s="553"/>
      <c r="Z37" s="553"/>
      <c r="AA37" s="553"/>
      <c r="AB37" s="553"/>
      <c r="AC37" s="553"/>
      <c r="AD37" s="553"/>
      <c r="AE37" s="553"/>
      <c r="AF37" s="553"/>
      <c r="AG37" s="553"/>
      <c r="AH37" s="794"/>
    </row>
    <row r="38" spans="2:34" ht="15" customHeight="1">
      <c r="B38" s="203"/>
      <c r="C38" s="792" t="s">
        <v>22</v>
      </c>
      <c r="D38" s="793"/>
      <c r="E38" s="793"/>
      <c r="F38" s="793"/>
      <c r="G38" s="793"/>
      <c r="H38" s="797"/>
      <c r="I38" s="797"/>
      <c r="J38" s="797"/>
      <c r="K38" s="797"/>
      <c r="L38" s="797"/>
      <c r="M38" s="797"/>
      <c r="N38" s="797"/>
      <c r="O38" s="797"/>
      <c r="P38" s="797"/>
      <c r="Q38" s="797"/>
      <c r="R38" s="797"/>
      <c r="S38" s="797"/>
      <c r="T38" s="797"/>
      <c r="U38" s="797"/>
      <c r="V38" s="797"/>
      <c r="W38" s="797"/>
      <c r="X38" s="793" t="s">
        <v>23</v>
      </c>
      <c r="Y38" s="793"/>
      <c r="Z38" s="793"/>
      <c r="AA38" s="793"/>
      <c r="AB38" s="547"/>
      <c r="AC38" s="547"/>
      <c r="AD38" s="547"/>
      <c r="AE38" s="547"/>
      <c r="AF38" s="547"/>
      <c r="AG38" s="547"/>
      <c r="AH38" s="747"/>
    </row>
    <row r="39" spans="2:34" ht="15" customHeight="1">
      <c r="B39" s="203"/>
      <c r="C39" s="795"/>
      <c r="D39" s="796"/>
      <c r="E39" s="796"/>
      <c r="F39" s="796"/>
      <c r="G39" s="796"/>
      <c r="H39" s="798"/>
      <c r="I39" s="798"/>
      <c r="J39" s="798"/>
      <c r="K39" s="798"/>
      <c r="L39" s="798"/>
      <c r="M39" s="798"/>
      <c r="N39" s="798"/>
      <c r="O39" s="798"/>
      <c r="P39" s="798"/>
      <c r="Q39" s="798"/>
      <c r="R39" s="798"/>
      <c r="S39" s="798"/>
      <c r="T39" s="798"/>
      <c r="U39" s="798"/>
      <c r="V39" s="798"/>
      <c r="W39" s="798"/>
      <c r="X39" s="799"/>
      <c r="Y39" s="799"/>
      <c r="Z39" s="799"/>
      <c r="AA39" s="799"/>
      <c r="AB39" s="800"/>
      <c r="AC39" s="800"/>
      <c r="AD39" s="800"/>
      <c r="AE39" s="800"/>
      <c r="AF39" s="800"/>
      <c r="AG39" s="800"/>
      <c r="AH39" s="801"/>
    </row>
    <row r="40" spans="2:34" ht="15" customHeight="1">
      <c r="AH40" s="60"/>
    </row>
    <row r="41" spans="2:34" ht="15" customHeight="1" thickBot="1">
      <c r="B41" s="1" t="s">
        <v>24</v>
      </c>
      <c r="C41" s="59"/>
      <c r="AH41" s="60"/>
    </row>
    <row r="42" spans="2:34" ht="15" customHeight="1">
      <c r="B42" s="1">
        <v>1</v>
      </c>
      <c r="C42" s="788" t="s">
        <v>25</v>
      </c>
      <c r="D42" s="789"/>
      <c r="E42" s="789"/>
      <c r="F42" s="789"/>
      <c r="G42" s="790"/>
      <c r="H42" s="790"/>
      <c r="I42" s="790"/>
      <c r="J42" s="790"/>
      <c r="K42" s="790"/>
      <c r="L42" s="790"/>
      <c r="M42" s="790"/>
      <c r="N42" s="790"/>
      <c r="O42" s="790"/>
      <c r="P42" s="790"/>
      <c r="Q42" s="790"/>
      <c r="R42" s="790"/>
      <c r="S42" s="790"/>
      <c r="T42" s="790"/>
      <c r="U42" s="790"/>
      <c r="V42" s="790"/>
      <c r="W42" s="790"/>
      <c r="X42" s="789" t="s">
        <v>26</v>
      </c>
      <c r="Y42" s="789"/>
      <c r="Z42" s="789"/>
      <c r="AA42" s="789"/>
      <c r="AB42" s="789"/>
      <c r="AC42" s="790"/>
      <c r="AD42" s="790"/>
      <c r="AE42" s="790"/>
      <c r="AF42" s="790"/>
      <c r="AG42" s="790"/>
      <c r="AH42" s="791"/>
    </row>
    <row r="43" spans="2:34" ht="15" customHeight="1">
      <c r="C43" s="745"/>
      <c r="D43" s="555"/>
      <c r="E43" s="555"/>
      <c r="F43" s="555"/>
      <c r="G43" s="547"/>
      <c r="H43" s="547"/>
      <c r="I43" s="547"/>
      <c r="J43" s="547"/>
      <c r="K43" s="547"/>
      <c r="L43" s="547"/>
      <c r="M43" s="547"/>
      <c r="N43" s="547"/>
      <c r="O43" s="547"/>
      <c r="P43" s="547"/>
      <c r="Q43" s="547"/>
      <c r="R43" s="547"/>
      <c r="S43" s="547"/>
      <c r="T43" s="547"/>
      <c r="U43" s="547"/>
      <c r="V43" s="547"/>
      <c r="W43" s="547"/>
      <c r="X43" s="555"/>
      <c r="Y43" s="555"/>
      <c r="Z43" s="555"/>
      <c r="AA43" s="555"/>
      <c r="AB43" s="555"/>
      <c r="AC43" s="547"/>
      <c r="AD43" s="547"/>
      <c r="AE43" s="547"/>
      <c r="AF43" s="547"/>
      <c r="AG43" s="547"/>
      <c r="AH43" s="747"/>
    </row>
    <row r="44" spans="2:34" ht="15" customHeight="1">
      <c r="C44" s="748" t="s">
        <v>27</v>
      </c>
      <c r="D44" s="749"/>
      <c r="E44" s="749"/>
      <c r="F44" s="750"/>
      <c r="G44" s="616"/>
      <c r="H44" s="617"/>
      <c r="I44" s="617"/>
      <c r="J44" s="617"/>
      <c r="K44" s="617"/>
      <c r="L44" s="617"/>
      <c r="M44" s="754"/>
      <c r="N44" s="758" t="s">
        <v>28</v>
      </c>
      <c r="O44" s="749"/>
      <c r="P44" s="750"/>
      <c r="Q44" s="760"/>
      <c r="R44" s="761"/>
      <c r="S44" s="761"/>
      <c r="T44" s="761"/>
      <c r="U44" s="761"/>
      <c r="V44" s="761"/>
      <c r="W44" s="762"/>
      <c r="X44" s="758" t="s">
        <v>22</v>
      </c>
      <c r="Y44" s="749"/>
      <c r="Z44" s="750"/>
      <c r="AA44" s="760"/>
      <c r="AB44" s="761"/>
      <c r="AC44" s="761"/>
      <c r="AD44" s="761"/>
      <c r="AE44" s="761"/>
      <c r="AF44" s="761"/>
      <c r="AG44" s="761"/>
      <c r="AH44" s="766"/>
    </row>
    <row r="45" spans="2:34" ht="15" customHeight="1" thickBot="1">
      <c r="C45" s="751"/>
      <c r="D45" s="752"/>
      <c r="E45" s="752"/>
      <c r="F45" s="753"/>
      <c r="G45" s="755"/>
      <c r="H45" s="756"/>
      <c r="I45" s="756"/>
      <c r="J45" s="756"/>
      <c r="K45" s="756"/>
      <c r="L45" s="756"/>
      <c r="M45" s="757"/>
      <c r="N45" s="759"/>
      <c r="O45" s="752"/>
      <c r="P45" s="753"/>
      <c r="Q45" s="763"/>
      <c r="R45" s="764"/>
      <c r="S45" s="764"/>
      <c r="T45" s="764"/>
      <c r="U45" s="764"/>
      <c r="V45" s="764"/>
      <c r="W45" s="765"/>
      <c r="X45" s="759"/>
      <c r="Y45" s="752"/>
      <c r="Z45" s="753"/>
      <c r="AA45" s="763"/>
      <c r="AB45" s="764"/>
      <c r="AC45" s="764"/>
      <c r="AD45" s="764"/>
      <c r="AE45" s="764"/>
      <c r="AF45" s="764"/>
      <c r="AG45" s="764"/>
      <c r="AH45" s="767"/>
    </row>
    <row r="46" spans="2:34" ht="15" customHeight="1">
      <c r="B46" s="1">
        <v>2</v>
      </c>
      <c r="C46" s="744" t="s">
        <v>25</v>
      </c>
      <c r="D46" s="550"/>
      <c r="E46" s="550"/>
      <c r="F46" s="550"/>
      <c r="G46" s="548"/>
      <c r="H46" s="548"/>
      <c r="I46" s="548"/>
      <c r="J46" s="548"/>
      <c r="K46" s="548"/>
      <c r="L46" s="548"/>
      <c r="M46" s="548"/>
      <c r="N46" s="548"/>
      <c r="O46" s="548"/>
      <c r="P46" s="548"/>
      <c r="Q46" s="548"/>
      <c r="R46" s="548"/>
      <c r="S46" s="548"/>
      <c r="T46" s="548"/>
      <c r="U46" s="548"/>
      <c r="V46" s="548"/>
      <c r="W46" s="548"/>
      <c r="X46" s="550" t="s">
        <v>26</v>
      </c>
      <c r="Y46" s="550"/>
      <c r="Z46" s="550"/>
      <c r="AA46" s="550"/>
      <c r="AB46" s="550"/>
      <c r="AC46" s="548"/>
      <c r="AD46" s="548"/>
      <c r="AE46" s="548"/>
      <c r="AF46" s="548"/>
      <c r="AG46" s="548"/>
      <c r="AH46" s="746"/>
    </row>
    <row r="47" spans="2:34" ht="15" customHeight="1">
      <c r="C47" s="745"/>
      <c r="D47" s="555"/>
      <c r="E47" s="555"/>
      <c r="F47" s="555"/>
      <c r="G47" s="547"/>
      <c r="H47" s="547"/>
      <c r="I47" s="547"/>
      <c r="J47" s="547"/>
      <c r="K47" s="547"/>
      <c r="L47" s="547"/>
      <c r="M47" s="547"/>
      <c r="N47" s="547"/>
      <c r="O47" s="547"/>
      <c r="P47" s="547"/>
      <c r="Q47" s="547"/>
      <c r="R47" s="547"/>
      <c r="S47" s="547"/>
      <c r="T47" s="547"/>
      <c r="U47" s="547"/>
      <c r="V47" s="547"/>
      <c r="W47" s="547"/>
      <c r="X47" s="555"/>
      <c r="Y47" s="555"/>
      <c r="Z47" s="555"/>
      <c r="AA47" s="555"/>
      <c r="AB47" s="555"/>
      <c r="AC47" s="547"/>
      <c r="AD47" s="547"/>
      <c r="AE47" s="547"/>
      <c r="AF47" s="547"/>
      <c r="AG47" s="547"/>
      <c r="AH47" s="747"/>
    </row>
    <row r="48" spans="2:34" ht="15" customHeight="1">
      <c r="C48" s="748" t="s">
        <v>27</v>
      </c>
      <c r="D48" s="749"/>
      <c r="E48" s="749"/>
      <c r="F48" s="750"/>
      <c r="G48" s="616"/>
      <c r="H48" s="617"/>
      <c r="I48" s="617"/>
      <c r="J48" s="617"/>
      <c r="K48" s="617"/>
      <c r="L48" s="617"/>
      <c r="M48" s="754"/>
      <c r="N48" s="758" t="s">
        <v>28</v>
      </c>
      <c r="O48" s="749"/>
      <c r="P48" s="750"/>
      <c r="Q48" s="760"/>
      <c r="R48" s="761"/>
      <c r="S48" s="761"/>
      <c r="T48" s="761"/>
      <c r="U48" s="761"/>
      <c r="V48" s="761"/>
      <c r="W48" s="762"/>
      <c r="X48" s="758" t="s">
        <v>22</v>
      </c>
      <c r="Y48" s="749"/>
      <c r="Z48" s="750"/>
      <c r="AA48" s="760"/>
      <c r="AB48" s="761"/>
      <c r="AC48" s="761"/>
      <c r="AD48" s="761"/>
      <c r="AE48" s="761"/>
      <c r="AF48" s="761"/>
      <c r="AG48" s="761"/>
      <c r="AH48" s="766"/>
    </row>
    <row r="49" spans="2:34" ht="15" customHeight="1" thickBot="1">
      <c r="C49" s="751"/>
      <c r="D49" s="752"/>
      <c r="E49" s="752"/>
      <c r="F49" s="753"/>
      <c r="G49" s="755"/>
      <c r="H49" s="756"/>
      <c r="I49" s="756"/>
      <c r="J49" s="756"/>
      <c r="K49" s="756"/>
      <c r="L49" s="756"/>
      <c r="M49" s="757"/>
      <c r="N49" s="759"/>
      <c r="O49" s="752"/>
      <c r="P49" s="753"/>
      <c r="Q49" s="763"/>
      <c r="R49" s="764"/>
      <c r="S49" s="764"/>
      <c r="T49" s="764"/>
      <c r="U49" s="764"/>
      <c r="V49" s="764"/>
      <c r="W49" s="765"/>
      <c r="X49" s="759"/>
      <c r="Y49" s="752"/>
      <c r="Z49" s="753"/>
      <c r="AA49" s="763"/>
      <c r="AB49" s="764"/>
      <c r="AC49" s="764"/>
      <c r="AD49" s="764"/>
      <c r="AE49" s="764"/>
      <c r="AF49" s="764"/>
      <c r="AG49" s="764"/>
      <c r="AH49" s="767"/>
    </row>
    <row r="51" spans="2:34" ht="15" customHeight="1">
      <c r="B51" s="393" t="s">
        <v>29</v>
      </c>
      <c r="C51" s="393"/>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row>
    <row r="52" spans="2:34" ht="15" customHeight="1">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row>
    <row r="53" spans="2:34" ht="15" customHeight="1">
      <c r="B53" s="768" t="s">
        <v>30</v>
      </c>
      <c r="C53" s="769"/>
      <c r="D53" s="769"/>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69"/>
      <c r="AC53" s="769"/>
      <c r="AD53" s="769"/>
      <c r="AE53" s="769"/>
      <c r="AF53" s="770"/>
      <c r="AG53" s="68"/>
      <c r="AH53" s="68"/>
    </row>
    <row r="54" spans="2:34" ht="15" customHeight="1">
      <c r="B54" s="771"/>
      <c r="C54" s="502"/>
      <c r="D54" s="502"/>
      <c r="E54" s="502"/>
      <c r="F54" s="502"/>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772"/>
      <c r="AG54" s="68"/>
      <c r="AH54" s="68"/>
    </row>
    <row r="55" spans="2:34" ht="15" customHeight="1">
      <c r="B55" s="771"/>
      <c r="C55" s="502"/>
      <c r="D55" s="502"/>
      <c r="E55" s="502"/>
      <c r="F55" s="502"/>
      <c r="G55" s="502"/>
      <c r="H55" s="502"/>
      <c r="I55" s="502"/>
      <c r="J55" s="502"/>
      <c r="K55" s="502"/>
      <c r="L55" s="502"/>
      <c r="M55" s="502"/>
      <c r="N55" s="502"/>
      <c r="O55" s="502"/>
      <c r="P55" s="502"/>
      <c r="Q55" s="502"/>
      <c r="R55" s="502"/>
      <c r="S55" s="502"/>
      <c r="T55" s="502"/>
      <c r="U55" s="502"/>
      <c r="V55" s="502"/>
      <c r="W55" s="502"/>
      <c r="X55" s="502"/>
      <c r="Y55" s="502"/>
      <c r="Z55" s="502"/>
      <c r="AA55" s="502"/>
      <c r="AB55" s="502"/>
      <c r="AC55" s="502"/>
      <c r="AD55" s="502"/>
      <c r="AE55" s="502"/>
      <c r="AF55" s="772"/>
      <c r="AG55" s="68"/>
      <c r="AH55" s="68"/>
    </row>
    <row r="56" spans="2:34" ht="15" customHeight="1">
      <c r="B56" s="771"/>
      <c r="C56" s="502"/>
      <c r="D56" s="502"/>
      <c r="E56" s="502"/>
      <c r="F56" s="502"/>
      <c r="G56" s="502"/>
      <c r="H56" s="502"/>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2"/>
      <c r="AF56" s="772"/>
      <c r="AG56" s="68"/>
      <c r="AH56" s="68"/>
    </row>
    <row r="57" spans="2:34" ht="15" customHeight="1">
      <c r="B57" s="771"/>
      <c r="C57" s="502"/>
      <c r="D57" s="502"/>
      <c r="E57" s="502"/>
      <c r="F57" s="502"/>
      <c r="G57" s="502"/>
      <c r="H57" s="502"/>
      <c r="I57" s="502"/>
      <c r="J57" s="502"/>
      <c r="K57" s="502"/>
      <c r="L57" s="502"/>
      <c r="M57" s="502"/>
      <c r="N57" s="502"/>
      <c r="O57" s="502"/>
      <c r="P57" s="502"/>
      <c r="Q57" s="502"/>
      <c r="R57" s="502"/>
      <c r="S57" s="502"/>
      <c r="T57" s="502"/>
      <c r="U57" s="502"/>
      <c r="V57" s="502"/>
      <c r="W57" s="502"/>
      <c r="X57" s="502"/>
      <c r="Y57" s="502"/>
      <c r="Z57" s="502"/>
      <c r="AA57" s="502"/>
      <c r="AB57" s="502"/>
      <c r="AC57" s="502"/>
      <c r="AD57" s="502"/>
      <c r="AE57" s="502"/>
      <c r="AF57" s="772"/>
      <c r="AG57" s="68"/>
      <c r="AH57" s="68"/>
    </row>
    <row r="58" spans="2:34" ht="15" customHeight="1">
      <c r="B58" s="771"/>
      <c r="C58" s="502"/>
      <c r="D58" s="502"/>
      <c r="E58" s="502"/>
      <c r="F58" s="502"/>
      <c r="G58" s="502"/>
      <c r="H58" s="502"/>
      <c r="I58" s="502"/>
      <c r="J58" s="502"/>
      <c r="K58" s="502"/>
      <c r="L58" s="502"/>
      <c r="M58" s="502"/>
      <c r="N58" s="502"/>
      <c r="O58" s="502"/>
      <c r="P58" s="502"/>
      <c r="Q58" s="502"/>
      <c r="R58" s="502"/>
      <c r="S58" s="502"/>
      <c r="T58" s="502"/>
      <c r="U58" s="502"/>
      <c r="V58" s="502"/>
      <c r="W58" s="502"/>
      <c r="X58" s="502"/>
      <c r="Y58" s="502"/>
      <c r="Z58" s="502"/>
      <c r="AA58" s="502"/>
      <c r="AB58" s="502"/>
      <c r="AC58" s="502"/>
      <c r="AD58" s="502"/>
      <c r="AE58" s="502"/>
      <c r="AF58" s="772"/>
      <c r="AG58" s="68"/>
      <c r="AH58" s="68"/>
    </row>
    <row r="59" spans="2:34" ht="37.5" customHeight="1">
      <c r="B59" s="773"/>
      <c r="C59" s="774"/>
      <c r="D59" s="774"/>
      <c r="E59" s="774"/>
      <c r="F59" s="774"/>
      <c r="G59" s="774"/>
      <c r="H59" s="774"/>
      <c r="I59" s="774"/>
      <c r="J59" s="774"/>
      <c r="K59" s="774"/>
      <c r="L59" s="774"/>
      <c r="M59" s="774"/>
      <c r="N59" s="774"/>
      <c r="O59" s="774"/>
      <c r="P59" s="774"/>
      <c r="Q59" s="774"/>
      <c r="R59" s="774"/>
      <c r="S59" s="774"/>
      <c r="T59" s="774"/>
      <c r="U59" s="774"/>
      <c r="V59" s="774"/>
      <c r="W59" s="774"/>
      <c r="X59" s="774"/>
      <c r="Y59" s="774"/>
      <c r="Z59" s="774"/>
      <c r="AA59" s="774"/>
      <c r="AB59" s="774"/>
      <c r="AC59" s="774"/>
      <c r="AD59" s="774"/>
      <c r="AE59" s="774"/>
      <c r="AF59" s="775"/>
      <c r="AG59" s="68"/>
      <c r="AH59" s="68"/>
    </row>
    <row r="60" spans="2:34" ht="18.75" customHeight="1">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68"/>
      <c r="AH60" s="68"/>
    </row>
    <row r="61" spans="2:34" ht="15" customHeight="1">
      <c r="C61" s="776" t="s">
        <v>31</v>
      </c>
      <c r="D61" s="743"/>
      <c r="E61" s="743"/>
      <c r="F61" s="777"/>
      <c r="G61" s="779" t="s">
        <v>32</v>
      </c>
      <c r="H61" s="780"/>
      <c r="I61" s="780"/>
      <c r="J61" s="780"/>
      <c r="K61" s="780"/>
      <c r="L61" s="780"/>
      <c r="M61" s="780"/>
      <c r="N61" s="780"/>
      <c r="O61" s="703"/>
      <c r="P61" s="742" t="s">
        <v>33</v>
      </c>
      <c r="Q61" s="743"/>
      <c r="R61" s="743"/>
      <c r="S61" s="781" t="s">
        <v>34</v>
      </c>
      <c r="T61" s="743"/>
      <c r="U61" s="743"/>
      <c r="V61" s="782"/>
      <c r="W61" s="743" t="s">
        <v>35</v>
      </c>
      <c r="X61" s="743"/>
      <c r="Y61" s="743"/>
      <c r="Z61" s="743"/>
      <c r="AA61" s="743"/>
      <c r="AB61" s="743"/>
      <c r="AC61" s="781" t="s">
        <v>36</v>
      </c>
      <c r="AD61" s="743"/>
      <c r="AE61" s="743"/>
      <c r="AF61" s="743"/>
      <c r="AG61" s="786"/>
    </row>
    <row r="62" spans="2:34" ht="15" customHeight="1" thickBot="1">
      <c r="C62" s="778"/>
      <c r="D62" s="508"/>
      <c r="E62" s="508"/>
      <c r="F62" s="509"/>
      <c r="G62" s="511" t="s">
        <v>37</v>
      </c>
      <c r="H62" s="508"/>
      <c r="I62" s="508"/>
      <c r="J62" s="508"/>
      <c r="K62" s="508"/>
      <c r="L62" s="508"/>
      <c r="M62" s="508"/>
      <c r="N62" s="508"/>
      <c r="O62" s="509"/>
      <c r="P62" s="318"/>
      <c r="Q62" s="307"/>
      <c r="R62" s="307"/>
      <c r="S62" s="783"/>
      <c r="T62" s="784"/>
      <c r="U62" s="784"/>
      <c r="V62" s="785"/>
      <c r="W62" s="508"/>
      <c r="X62" s="508"/>
      <c r="Y62" s="307"/>
      <c r="Z62" s="508"/>
      <c r="AA62" s="307"/>
      <c r="AB62" s="307"/>
      <c r="AC62" s="783"/>
      <c r="AD62" s="784"/>
      <c r="AE62" s="784"/>
      <c r="AF62" s="784"/>
      <c r="AG62" s="787"/>
    </row>
    <row r="63" spans="2:34" ht="15" customHeight="1">
      <c r="C63" s="840" t="s">
        <v>38</v>
      </c>
      <c r="D63" s="461"/>
      <c r="E63" s="461"/>
      <c r="F63" s="462"/>
      <c r="G63" s="841"/>
      <c r="H63" s="842"/>
      <c r="I63" s="842"/>
      <c r="J63" s="842"/>
      <c r="K63" s="842"/>
      <c r="L63" s="842"/>
      <c r="M63" s="842"/>
      <c r="N63" s="842"/>
      <c r="O63" s="842"/>
      <c r="P63" s="850"/>
      <c r="Q63" s="850"/>
      <c r="R63" s="850"/>
      <c r="S63" s="728" t="str">
        <f>IF(AA65&lt;&gt;"",IF(Y65&lt;&gt;"",IF(AA63&lt;&gt;"",IF(Y63&lt;&gt;"",IF(COUNTIF(AA65,""),0,IF(COUNTIF(AA63,""),0,IF(INDEX(List!$B$2:$C$13,MATCH('Application Form'!Y65,List!$B$2:$B$13,0),2)=12,IF(INDEX(List!$B$2:$C$13,MATCH('Application Form'!Y63,List!$B$2:$B$13,0),2)=1,AA65-AA63+1,IF(INDEX(List!$B$2:$C$13,MATCH('Application Form'!Y65,List!$B$2:$B$13,0),2)&gt;=(INDEX(List!$B$2:$C$13,MATCH('Application Form'!Y63,List!$B$2:$B$13,0),2)-1),AA65-AA63,AA65-AA63-1)),IF(INDEX(List!$B$2:$C$13,MATCH('Application Form'!Y65,List!$B$2:$B$13,0),2)&gt;=(INDEX(List!$B$2:$C$13,MATCH('Application Form'!Y63,List!$B$2:$B$13,0),2)-1),AA65-AA63,AA65-AA63-1))))+IF(IF(COUNTIF(INDEX(List!$B$2:$C$13,MATCH('Application Form'!Y65,List!$B$2:$B$13,0),2),""),0,IF(COUNTIF(INDEX(List!$B$2:$C$13,MATCH('Application Form'!Y63,List!$B$2:$B$13,0),2),""),0,IF(INDEX(List!$B$2:$C$13,MATCH('Application Form'!Y65,List!$B$2:$B$13,0),2)=12,IF(INDEX(List!$B$2:$C$13,MATCH('Application Form'!Y63,List!$B$2:$B$13,0),2)=1,0,IF(INDEX(List!$B$2:$C$13,MATCH('Application Form'!Y65,List!$B$2:$B$13,0),2)&gt;=(INDEX(List!$B$2:$C$13,MATCH('Application Form'!Y63,List!$B$2:$B$13,0),2)-1),INDEX(List!$B$2:$C$13,MATCH('Application Form'!Y65,List!$B$2:$B$13,0),2)-INDEX(List!$B$2:$C$13,MATCH('Application Form'!Y63,List!$B$2:$B$13,0),2)+1,12-INDEX(List!$B$2:$C$13,MATCH('Application Form'!Y63,List!$B$2:$B$13,0),2)+INDEX(List!$B$2:$C$13,MATCH('Application Form'!Y65,List!$B$2:$B$13,0),2)+1)),IF(INDEX(List!$B$2:$C$13,MATCH('Application Form'!Y65,List!$B$2:$B$13,0),2)&gt;=(INDEX(List!$B$2:$C$13,MATCH('Application Form'!Y63,List!$B$2:$B$13,0),2)-1),INDEX(List!$B$2:$C$13,MATCH('Application Form'!Y65,List!$B$2:$B$13,0),2)-INDEX(List!$B$2:$C$13,MATCH('Application Form'!Y63,List!$B$2:$B$13,0),2)+1,12-INDEX(List!$B$2:$C$13,MATCH('Application Form'!Y63,List!$B$2:$B$13,0),2)+INDEX(List!$B$2:$C$13,MATCH('Application Form'!Y65,List!$B$2:$B$13,0),2)+1))))&gt;5,1,0),""),""),""),"")</f>
        <v/>
      </c>
      <c r="T63" s="728"/>
      <c r="U63" s="456" t="str">
        <f>IF(AA65&lt;&gt;"",IF(Y65&lt;&gt;"",IF(AA63&lt;&gt;"",IF(Y63&lt;&gt;"",IF(S63=1," year"," years"),""),""),""),"")</f>
        <v/>
      </c>
      <c r="V63" s="844"/>
      <c r="W63" s="849" t="s">
        <v>39</v>
      </c>
      <c r="X63" s="849"/>
      <c r="Y63" s="847"/>
      <c r="Z63" s="490" t="s">
        <v>14</v>
      </c>
      <c r="AA63" s="323"/>
      <c r="AB63" s="325"/>
      <c r="AC63" s="720"/>
      <c r="AD63" s="404"/>
      <c r="AE63" s="404"/>
      <c r="AF63" s="404"/>
      <c r="AG63" s="848"/>
    </row>
    <row r="64" spans="2:34" ht="15" customHeight="1">
      <c r="C64" s="722"/>
      <c r="D64" s="435"/>
      <c r="E64" s="435"/>
      <c r="F64" s="436"/>
      <c r="G64" s="329"/>
      <c r="H64" s="330"/>
      <c r="I64" s="330"/>
      <c r="J64" s="330"/>
      <c r="K64" s="330"/>
      <c r="L64" s="330"/>
      <c r="M64" s="330"/>
      <c r="N64" s="330"/>
      <c r="O64" s="330"/>
      <c r="P64" s="850"/>
      <c r="Q64" s="850"/>
      <c r="R64" s="850"/>
      <c r="S64" s="728"/>
      <c r="T64" s="728"/>
      <c r="U64" s="456"/>
      <c r="V64" s="844"/>
      <c r="W64" s="415"/>
      <c r="X64" s="415"/>
      <c r="Y64" s="734"/>
      <c r="Z64" s="417"/>
      <c r="AA64" s="326"/>
      <c r="AB64" s="328"/>
      <c r="AC64" s="720"/>
      <c r="AD64" s="404"/>
      <c r="AE64" s="404"/>
      <c r="AF64" s="404"/>
      <c r="AG64" s="848"/>
    </row>
    <row r="65" spans="3:33" ht="15" customHeight="1">
      <c r="C65" s="722"/>
      <c r="D65" s="435"/>
      <c r="E65" s="435"/>
      <c r="F65" s="436"/>
      <c r="G65" s="720"/>
      <c r="H65" s="404"/>
      <c r="I65" s="404"/>
      <c r="J65" s="404"/>
      <c r="K65" s="404"/>
      <c r="L65" s="404"/>
      <c r="M65" s="404"/>
      <c r="N65" s="404"/>
      <c r="O65" s="404"/>
      <c r="P65" s="850"/>
      <c r="Q65" s="850"/>
      <c r="R65" s="850"/>
      <c r="S65" s="728"/>
      <c r="T65" s="728"/>
      <c r="U65" s="456"/>
      <c r="V65" s="844"/>
      <c r="W65" s="321" t="s">
        <v>40</v>
      </c>
      <c r="X65" s="321"/>
      <c r="Y65" s="733"/>
      <c r="Z65" s="321" t="s">
        <v>14</v>
      </c>
      <c r="AA65" s="323"/>
      <c r="AB65" s="325"/>
      <c r="AC65" s="720"/>
      <c r="AD65" s="404"/>
      <c r="AE65" s="404"/>
      <c r="AF65" s="404"/>
      <c r="AG65" s="848"/>
    </row>
    <row r="66" spans="3:33" ht="15" customHeight="1">
      <c r="C66" s="723"/>
      <c r="D66" s="327"/>
      <c r="E66" s="327"/>
      <c r="F66" s="328"/>
      <c r="G66" s="329"/>
      <c r="H66" s="330"/>
      <c r="I66" s="330"/>
      <c r="J66" s="330"/>
      <c r="K66" s="330"/>
      <c r="L66" s="330"/>
      <c r="M66" s="330"/>
      <c r="N66" s="330"/>
      <c r="O66" s="330"/>
      <c r="P66" s="851"/>
      <c r="Q66" s="851"/>
      <c r="R66" s="851"/>
      <c r="S66" s="843"/>
      <c r="T66" s="843"/>
      <c r="U66" s="845"/>
      <c r="V66" s="846"/>
      <c r="W66" s="417"/>
      <c r="X66" s="417"/>
      <c r="Y66" s="734"/>
      <c r="Z66" s="417"/>
      <c r="AA66" s="326"/>
      <c r="AB66" s="328"/>
      <c r="AC66" s="720"/>
      <c r="AD66" s="404"/>
      <c r="AE66" s="404"/>
      <c r="AF66" s="404"/>
      <c r="AG66" s="848"/>
    </row>
    <row r="67" spans="3:33" ht="15" customHeight="1">
      <c r="C67" s="721" t="s">
        <v>41</v>
      </c>
      <c r="D67" s="324"/>
      <c r="E67" s="324"/>
      <c r="F67" s="325"/>
      <c r="G67" s="286"/>
      <c r="H67" s="287"/>
      <c r="I67" s="287"/>
      <c r="J67" s="287"/>
      <c r="K67" s="287"/>
      <c r="L67" s="287"/>
      <c r="M67" s="287"/>
      <c r="N67" s="287"/>
      <c r="O67" s="287"/>
      <c r="P67" s="850"/>
      <c r="Q67" s="850"/>
      <c r="R67" s="850"/>
      <c r="S67" s="728" t="str">
        <f>IF(AA69&lt;&gt;"",IF(Y69&lt;&gt;"",IF(AA67&lt;&gt;"",IF(Y67&lt;&gt;"",IF(COUNTIF(AA69,""),0,IF(COUNTIF(AA67,""),0,IF(INDEX(List!$B$2:$C$13,MATCH('Application Form'!Y69,List!$B$2:$B$13,0),2)=12,IF(INDEX(List!$B$2:$C$13,MATCH('Application Form'!Y67,List!$B$2:$B$13,0),2)=1,AA69-AA67+1,IF(INDEX(List!$B$2:$C$13,MATCH('Application Form'!Y69,List!$B$2:$B$13,0),2)&gt;=(INDEX(List!$B$2:$C$13,MATCH('Application Form'!Y67,List!$B$2:$B$13,0),2)-1),AA69-AA67,AA69-AA67-1)),IF(INDEX(List!$B$2:$C$13,MATCH('Application Form'!Y69,List!$B$2:$B$13,0),2)&gt;=(INDEX(List!$B$2:$C$13,MATCH('Application Form'!Y67,List!$B$2:$B$13,0),2)-1),AA69-AA67,AA69-AA67-1))))+IF(IF(COUNTIF(INDEX(List!$B$2:$C$13,MATCH('Application Form'!Y69,List!$B$2:$B$13,0),2),""),0,IF(COUNTIF(INDEX(List!$B$2:$C$13,MATCH('Application Form'!Y67,List!$B$2:$B$13,0),2),""),0,IF(INDEX(List!$B$2:$C$13,MATCH('Application Form'!Y69,List!$B$2:$B$13,0),2)=12,IF(INDEX(List!$B$2:$C$13,MATCH('Application Form'!Y67,List!$B$2:$B$13,0),2)=1,0,IF(INDEX(List!$B$2:$C$13,MATCH('Application Form'!Y69,List!$B$2:$B$13,0),2)&gt;=(INDEX(List!$B$2:$C$13,MATCH('Application Form'!Y67,List!$B$2:$B$13,0),2)-1),INDEX(List!$B$2:$C$13,MATCH('Application Form'!Y69,List!$B$2:$B$13,0),2)-INDEX(List!$B$2:$C$13,MATCH('Application Form'!Y67,List!$B$2:$B$13,0),2)+1,12-INDEX(List!$B$2:$C$13,MATCH('Application Form'!Y67,List!$B$2:$B$13,0),2)+INDEX(List!$B$2:$C$13,MATCH('Application Form'!Y69,List!$B$2:$B$13,0),2)+1)),IF(INDEX(List!$B$2:$C$13,MATCH('Application Form'!Y69,List!$B$2:$B$13,0),2)&gt;=(INDEX(List!$B$2:$C$13,MATCH('Application Form'!Y67,List!$B$2:$B$13,0),2)-1),INDEX(List!$B$2:$C$13,MATCH('Application Form'!Y69,List!$B$2:$B$13,0),2)-INDEX(List!$B$2:$C$13,MATCH('Application Form'!Y67,List!$B$2:$B$13,0),2)+1,12-INDEX(List!$B$2:$C$13,MATCH('Application Form'!Y67,List!$B$2:$B$13,0),2)+INDEX(List!$B$2:$C$13,MATCH('Application Form'!Y69,List!$B$2:$B$13,0),2)+1))))&gt;5,1,0),""),""),""),"")</f>
        <v/>
      </c>
      <c r="T67" s="728"/>
      <c r="U67" s="456" t="str">
        <f>IF(AA69&lt;&gt;"",IF(Y69&lt;&gt;"",IF(AA67&lt;&gt;"",IF(Y67&lt;&gt;"",IF(S67=1," year"," years"),""),""),""),"")</f>
        <v/>
      </c>
      <c r="V67" s="844"/>
      <c r="W67" s="697" t="s">
        <v>39</v>
      </c>
      <c r="X67" s="697"/>
      <c r="Y67" s="847"/>
      <c r="Z67" s="321" t="s">
        <v>14</v>
      </c>
      <c r="AA67" s="323"/>
      <c r="AB67" s="325"/>
      <c r="AC67" s="407"/>
      <c r="AD67" s="407"/>
      <c r="AE67" s="407"/>
      <c r="AF67" s="407"/>
      <c r="AG67" s="707"/>
    </row>
    <row r="68" spans="3:33" ht="15" customHeight="1">
      <c r="C68" s="722"/>
      <c r="D68" s="435"/>
      <c r="E68" s="435"/>
      <c r="F68" s="436"/>
      <c r="G68" s="329"/>
      <c r="H68" s="330"/>
      <c r="I68" s="330"/>
      <c r="J68" s="330"/>
      <c r="K68" s="330"/>
      <c r="L68" s="330"/>
      <c r="M68" s="330"/>
      <c r="N68" s="330"/>
      <c r="O68" s="330"/>
      <c r="P68" s="850"/>
      <c r="Q68" s="850"/>
      <c r="R68" s="850"/>
      <c r="S68" s="728"/>
      <c r="T68" s="728"/>
      <c r="U68" s="456"/>
      <c r="V68" s="844"/>
      <c r="W68" s="415"/>
      <c r="X68" s="415"/>
      <c r="Y68" s="734"/>
      <c r="Z68" s="417"/>
      <c r="AA68" s="326"/>
      <c r="AB68" s="328"/>
      <c r="AC68" s="407"/>
      <c r="AD68" s="407"/>
      <c r="AE68" s="407"/>
      <c r="AF68" s="407"/>
      <c r="AG68" s="707"/>
    </row>
    <row r="69" spans="3:33" ht="15" customHeight="1">
      <c r="C69" s="722"/>
      <c r="D69" s="435"/>
      <c r="E69" s="435"/>
      <c r="F69" s="436"/>
      <c r="G69" s="720"/>
      <c r="H69" s="404"/>
      <c r="I69" s="404"/>
      <c r="J69" s="404"/>
      <c r="K69" s="404"/>
      <c r="L69" s="404"/>
      <c r="M69" s="404"/>
      <c r="N69" s="404"/>
      <c r="O69" s="404"/>
      <c r="P69" s="850"/>
      <c r="Q69" s="850"/>
      <c r="R69" s="850"/>
      <c r="S69" s="728"/>
      <c r="T69" s="728"/>
      <c r="U69" s="456"/>
      <c r="V69" s="844"/>
      <c r="W69" s="321" t="s">
        <v>40</v>
      </c>
      <c r="X69" s="321"/>
      <c r="Y69" s="733"/>
      <c r="Z69" s="321" t="s">
        <v>14</v>
      </c>
      <c r="AA69" s="323"/>
      <c r="AB69" s="325"/>
      <c r="AC69" s="407"/>
      <c r="AD69" s="407"/>
      <c r="AE69" s="407"/>
      <c r="AF69" s="407"/>
      <c r="AG69" s="707"/>
    </row>
    <row r="70" spans="3:33" ht="15" customHeight="1">
      <c r="C70" s="723"/>
      <c r="D70" s="327"/>
      <c r="E70" s="327"/>
      <c r="F70" s="328"/>
      <c r="G70" s="329"/>
      <c r="H70" s="330"/>
      <c r="I70" s="330"/>
      <c r="J70" s="330"/>
      <c r="K70" s="330"/>
      <c r="L70" s="330"/>
      <c r="M70" s="330"/>
      <c r="N70" s="330"/>
      <c r="O70" s="330"/>
      <c r="P70" s="850"/>
      <c r="Q70" s="850"/>
      <c r="R70" s="850"/>
      <c r="S70" s="843"/>
      <c r="T70" s="843"/>
      <c r="U70" s="845"/>
      <c r="V70" s="846"/>
      <c r="W70" s="417"/>
      <c r="X70" s="417"/>
      <c r="Y70" s="734"/>
      <c r="Z70" s="417"/>
      <c r="AA70" s="326"/>
      <c r="AB70" s="328"/>
      <c r="AC70" s="407"/>
      <c r="AD70" s="407"/>
      <c r="AE70" s="407"/>
      <c r="AF70" s="407"/>
      <c r="AG70" s="707"/>
    </row>
    <row r="71" spans="3:33" ht="15" customHeight="1">
      <c r="C71" s="721" t="s">
        <v>42</v>
      </c>
      <c r="D71" s="324"/>
      <c r="E71" s="324"/>
      <c r="F71" s="325"/>
      <c r="G71" s="286"/>
      <c r="H71" s="287"/>
      <c r="I71" s="287"/>
      <c r="J71" s="287"/>
      <c r="K71" s="287"/>
      <c r="L71" s="287"/>
      <c r="M71" s="287"/>
      <c r="N71" s="287"/>
      <c r="O71" s="288"/>
      <c r="P71" s="724"/>
      <c r="Q71" s="435"/>
      <c r="R71" s="435"/>
      <c r="S71" s="852" t="str">
        <f>IF(AA73&lt;&gt;"",IF(Y73&lt;&gt;"",IF(AA71&lt;&gt;"",IF(Y71&lt;&gt;"",IF(COUNTIF(AA73,""),0,IF(COUNTIF(AA71,""),0,IF(INDEX(List!$B$2:$C$13,MATCH('Application Form'!Y73,List!$B$2:$B$13,0),2)=12,IF(INDEX(List!$B$2:$C$13,MATCH('Application Form'!Y71,List!$B$2:$B$13,0),2)=1,AA73-AA71+1,IF(INDEX(List!$B$2:$C$13,MATCH('Application Form'!Y73,List!$B$2:$B$13,0),2)&gt;=(INDEX(List!$B$2:$C$13,MATCH('Application Form'!Y71,List!$B$2:$B$13,0),2)-1),AA73-AA71,AA73-AA71-1)),IF(INDEX(List!$B$2:$C$13,MATCH('Application Form'!Y73,List!$B$2:$B$13,0),2)&gt;=(INDEX(List!$B$2:$C$13,MATCH('Application Form'!Y71,List!$B$2:$B$13,0),2)-1),AA73-AA71,AA73-AA71-1))))+IF(IF(COUNTIF(INDEX(List!$B$2:$C$13,MATCH('Application Form'!Y73,List!$B$2:$B$13,0),2),""),0,IF(COUNTIF(INDEX(List!$B$2:$C$13,MATCH('Application Form'!Y71,List!$B$2:$B$13,0),2),""),0,IF(INDEX(List!$B$2:$C$13,MATCH('Application Form'!Y73,List!$B$2:$B$13,0),2)=12,IF(INDEX(List!$B$2:$C$13,MATCH('Application Form'!Y71,List!$B$2:$B$13,0),2)=1,0,IF(INDEX(List!$B$2:$C$13,MATCH('Application Form'!Y73,List!$B$2:$B$13,0),2)&gt;=(INDEX(List!$B$2:$C$13,MATCH('Application Form'!Y71,List!$B$2:$B$13,0),2)-1),INDEX(List!$B$2:$C$13,MATCH('Application Form'!Y73,List!$B$2:$B$13,0),2)-INDEX(List!$B$2:$C$13,MATCH('Application Form'!Y71,List!$B$2:$B$13,0),2)+1,12-INDEX(List!$B$2:$C$13,MATCH('Application Form'!Y71,List!$B$2:$B$13,0),2)+INDEX(List!$B$2:$C$13,MATCH('Application Form'!Y73,List!$B$2:$B$13,0),2)+1)),IF(INDEX(List!$B$2:$C$13,MATCH('Application Form'!Y73,List!$B$2:$B$13,0),2)&gt;=(INDEX(List!$B$2:$C$13,MATCH('Application Form'!Y71,List!$B$2:$B$13,0),2)-1),INDEX(List!$B$2:$C$13,MATCH('Application Form'!Y73,List!$B$2:$B$13,0),2)-INDEX(List!$B$2:$C$13,MATCH('Application Form'!Y71,List!$B$2:$B$13,0),2)+1,12-INDEX(List!$B$2:$C$13,MATCH('Application Form'!Y71,List!$B$2:$B$13,0),2)+INDEX(List!$B$2:$C$13,MATCH('Application Form'!Y73,List!$B$2:$B$13,0),2)+1))))&gt;5,1,0),""),""),""),"")</f>
        <v/>
      </c>
      <c r="T71" s="728"/>
      <c r="U71" s="456" t="str">
        <f>IF(AA73&lt;&gt;"",IF(Y73&lt;&gt;"",IF(AA71&lt;&gt;"",IF(Y71&lt;&gt;"",IF(S71=1," year"," years"),""),""),""),"")</f>
        <v/>
      </c>
      <c r="V71" s="844"/>
      <c r="W71" s="697" t="s">
        <v>39</v>
      </c>
      <c r="X71" s="697"/>
      <c r="Y71" s="733"/>
      <c r="Z71" s="321" t="s">
        <v>14</v>
      </c>
      <c r="AA71" s="323"/>
      <c r="AB71" s="325"/>
      <c r="AC71" s="407"/>
      <c r="AD71" s="407"/>
      <c r="AE71" s="407"/>
      <c r="AF71" s="407"/>
      <c r="AG71" s="707"/>
    </row>
    <row r="72" spans="3:33" ht="15" customHeight="1">
      <c r="C72" s="722"/>
      <c r="D72" s="435"/>
      <c r="E72" s="435"/>
      <c r="F72" s="436"/>
      <c r="G72" s="329"/>
      <c r="H72" s="330"/>
      <c r="I72" s="330"/>
      <c r="J72" s="330"/>
      <c r="K72" s="330"/>
      <c r="L72" s="330"/>
      <c r="M72" s="330"/>
      <c r="N72" s="330"/>
      <c r="O72" s="331"/>
      <c r="P72" s="724"/>
      <c r="Q72" s="435"/>
      <c r="R72" s="435"/>
      <c r="S72" s="852"/>
      <c r="T72" s="728"/>
      <c r="U72" s="456"/>
      <c r="V72" s="844"/>
      <c r="W72" s="415"/>
      <c r="X72" s="415"/>
      <c r="Y72" s="734"/>
      <c r="Z72" s="417"/>
      <c r="AA72" s="326"/>
      <c r="AB72" s="328"/>
      <c r="AC72" s="407"/>
      <c r="AD72" s="407"/>
      <c r="AE72" s="407"/>
      <c r="AF72" s="407"/>
      <c r="AG72" s="707"/>
    </row>
    <row r="73" spans="3:33" ht="15" customHeight="1">
      <c r="C73" s="722"/>
      <c r="D73" s="435"/>
      <c r="E73" s="435"/>
      <c r="F73" s="436"/>
      <c r="G73" s="720"/>
      <c r="H73" s="404"/>
      <c r="I73" s="404"/>
      <c r="J73" s="404"/>
      <c r="K73" s="404"/>
      <c r="L73" s="404"/>
      <c r="M73" s="404"/>
      <c r="N73" s="404"/>
      <c r="O73" s="405"/>
      <c r="P73" s="724"/>
      <c r="Q73" s="435"/>
      <c r="R73" s="435"/>
      <c r="S73" s="852"/>
      <c r="T73" s="728"/>
      <c r="U73" s="456"/>
      <c r="V73" s="844"/>
      <c r="W73" s="321" t="s">
        <v>40</v>
      </c>
      <c r="X73" s="321"/>
      <c r="Y73" s="733"/>
      <c r="Z73" s="321" t="s">
        <v>14</v>
      </c>
      <c r="AA73" s="323"/>
      <c r="AB73" s="325"/>
      <c r="AC73" s="407"/>
      <c r="AD73" s="407"/>
      <c r="AE73" s="407"/>
      <c r="AF73" s="407"/>
      <c r="AG73" s="707"/>
    </row>
    <row r="74" spans="3:33" ht="15" customHeight="1">
      <c r="C74" s="723"/>
      <c r="D74" s="327"/>
      <c r="E74" s="327"/>
      <c r="F74" s="328"/>
      <c r="G74" s="329"/>
      <c r="H74" s="330"/>
      <c r="I74" s="330"/>
      <c r="J74" s="330"/>
      <c r="K74" s="330"/>
      <c r="L74" s="330"/>
      <c r="M74" s="330"/>
      <c r="N74" s="330"/>
      <c r="O74" s="331"/>
      <c r="P74" s="326"/>
      <c r="Q74" s="327"/>
      <c r="R74" s="327"/>
      <c r="S74" s="852"/>
      <c r="T74" s="728"/>
      <c r="U74" s="456"/>
      <c r="V74" s="844"/>
      <c r="W74" s="417"/>
      <c r="X74" s="417"/>
      <c r="Y74" s="734"/>
      <c r="Z74" s="417"/>
      <c r="AA74" s="326"/>
      <c r="AB74" s="328"/>
      <c r="AC74" s="407"/>
      <c r="AD74" s="407"/>
      <c r="AE74" s="407"/>
      <c r="AF74" s="407"/>
      <c r="AG74" s="707"/>
    </row>
    <row r="75" spans="3:33" ht="15" customHeight="1">
      <c r="C75" s="721" t="s">
        <v>43</v>
      </c>
      <c r="D75" s="324"/>
      <c r="E75" s="324"/>
      <c r="F75" s="325"/>
      <c r="G75" s="286"/>
      <c r="H75" s="287"/>
      <c r="I75" s="287"/>
      <c r="J75" s="287"/>
      <c r="K75" s="287"/>
      <c r="L75" s="287"/>
      <c r="M75" s="287"/>
      <c r="N75" s="287"/>
      <c r="O75" s="288"/>
      <c r="P75" s="724"/>
      <c r="Q75" s="435"/>
      <c r="R75" s="435"/>
      <c r="S75" s="725" t="str">
        <f>IF(AA77&lt;&gt;"",IF(Y77&lt;&gt;"",IF(AA75&lt;&gt;"",IF(Y75&lt;&gt;"",IF(COUNTIF(AA77,""),0,IF(COUNTIF(AA75,""),0,IF(INDEX(List!$B$2:$C$13,MATCH('Application Form'!Y77,List!$B$2:$B$13,0),2)=12,IF(INDEX(List!$B$2:$C$13,MATCH('Application Form'!Y75,List!$B$2:$B$13,0),2)=1,AA77-AA75+1,IF(INDEX(List!$B$2:$C$13,MATCH('Application Form'!Y77,List!$B$2:$B$13,0),2)&gt;=(INDEX(List!$B$2:$C$13,MATCH('Application Form'!Y75,List!$B$2:$B$13,0),2)-1),AA77-AA75,AA77-AA75-1)),IF(INDEX(List!$B$2:$C$13,MATCH('Application Form'!Y77,List!$B$2:$B$13,0),2)&gt;=(INDEX(List!$B$2:$C$13,MATCH('Application Form'!Y75,List!$B$2:$B$13,0),2)-1),AA77-AA75,AA77-AA75-1))))+IF(IF(COUNTIF(INDEX(List!$B$2:$C$13,MATCH('Application Form'!Y77,List!$B$2:$B$13,0),2),""),0,IF(COUNTIF(INDEX(List!$B$2:$C$13,MATCH('Application Form'!Y75,List!$B$2:$B$13,0),2),""),0,IF(INDEX(List!$B$2:$C$13,MATCH('Application Form'!Y77,List!$B$2:$B$13,0),2)=12,IF(INDEX(List!$B$2:$C$13,MATCH('Application Form'!Y75,List!$B$2:$B$13,0),2)=1,0,IF(INDEX(List!$B$2:$C$13,MATCH('Application Form'!Y77,List!$B$2:$B$13,0),2)&gt;=(INDEX(List!$B$2:$C$13,MATCH('Application Form'!Y75,List!$B$2:$B$13,0),2)-1),INDEX(List!$B$2:$C$13,MATCH('Application Form'!Y77,List!$B$2:$B$13,0),2)-INDEX(List!$B$2:$C$13,MATCH('Application Form'!Y75,List!$B$2:$B$13,0),2)+1,12-INDEX(List!$B$2:$C$13,MATCH('Application Form'!Y75,List!$B$2:$B$13,0),2)+INDEX(List!$B$2:$C$13,MATCH('Application Form'!Y77,List!$B$2:$B$13,0),2)+1)),IF(INDEX(List!$B$2:$C$13,MATCH('Application Form'!Y77,List!$B$2:$B$13,0),2)&gt;=(INDEX(List!$B$2:$C$13,MATCH('Application Form'!Y75,List!$B$2:$B$13,0),2)-1),INDEX(List!$B$2:$C$13,MATCH('Application Form'!Y77,List!$B$2:$B$13,0),2)-INDEX(List!$B$2:$C$13,MATCH('Application Form'!Y75,List!$B$2:$B$13,0),2)+1,12-INDEX(List!$B$2:$C$13,MATCH('Application Form'!Y75,List!$B$2:$B$13,0),2)+INDEX(List!$B$2:$C$13,MATCH('Application Form'!Y77,List!$B$2:$B$13,0),2)+1))))&gt;5,1,0),""),""),""),"")</f>
        <v/>
      </c>
      <c r="T75" s="726"/>
      <c r="U75" s="731" t="str">
        <f>IF(AA77&lt;&gt;"",IF(Y77&lt;&gt;"",IF(AA75&lt;&gt;"",IF(Y75&lt;&gt;"",IF(S75=1," year"," years"),""),""),""),"")</f>
        <v/>
      </c>
      <c r="V75" s="732"/>
      <c r="W75" s="697" t="s">
        <v>39</v>
      </c>
      <c r="X75" s="697"/>
      <c r="Y75" s="733"/>
      <c r="Z75" s="321" t="s">
        <v>14</v>
      </c>
      <c r="AA75" s="323"/>
      <c r="AB75" s="325"/>
      <c r="AC75" s="407"/>
      <c r="AD75" s="407"/>
      <c r="AE75" s="407"/>
      <c r="AF75" s="407"/>
      <c r="AG75" s="707"/>
    </row>
    <row r="76" spans="3:33" ht="15" customHeight="1">
      <c r="C76" s="722"/>
      <c r="D76" s="435"/>
      <c r="E76" s="435"/>
      <c r="F76" s="436"/>
      <c r="G76" s="329"/>
      <c r="H76" s="330"/>
      <c r="I76" s="330"/>
      <c r="J76" s="330"/>
      <c r="K76" s="330"/>
      <c r="L76" s="330"/>
      <c r="M76" s="330"/>
      <c r="N76" s="330"/>
      <c r="O76" s="331"/>
      <c r="P76" s="724"/>
      <c r="Q76" s="435"/>
      <c r="R76" s="435"/>
      <c r="S76" s="727"/>
      <c r="T76" s="728"/>
      <c r="U76" s="456"/>
      <c r="V76" s="457"/>
      <c r="W76" s="415"/>
      <c r="X76" s="415"/>
      <c r="Y76" s="734"/>
      <c r="Z76" s="417"/>
      <c r="AA76" s="326"/>
      <c r="AB76" s="328"/>
      <c r="AC76" s="407"/>
      <c r="AD76" s="407"/>
      <c r="AE76" s="407"/>
      <c r="AF76" s="407"/>
      <c r="AG76" s="707"/>
    </row>
    <row r="77" spans="3:33" ht="15" customHeight="1">
      <c r="C77" s="722"/>
      <c r="D77" s="435"/>
      <c r="E77" s="435"/>
      <c r="F77" s="436"/>
      <c r="G77" s="720"/>
      <c r="H77" s="404"/>
      <c r="I77" s="404"/>
      <c r="J77" s="404"/>
      <c r="K77" s="404"/>
      <c r="L77" s="404"/>
      <c r="M77" s="404"/>
      <c r="N77" s="404"/>
      <c r="O77" s="405"/>
      <c r="P77" s="724"/>
      <c r="Q77" s="435"/>
      <c r="R77" s="435"/>
      <c r="S77" s="727"/>
      <c r="T77" s="728"/>
      <c r="U77" s="456"/>
      <c r="V77" s="457"/>
      <c r="W77" s="321" t="s">
        <v>40</v>
      </c>
      <c r="X77" s="321"/>
      <c r="Y77" s="733"/>
      <c r="Z77" s="321" t="s">
        <v>14</v>
      </c>
      <c r="AA77" s="323"/>
      <c r="AB77" s="325"/>
      <c r="AC77" s="407"/>
      <c r="AD77" s="407"/>
      <c r="AE77" s="407"/>
      <c r="AF77" s="407"/>
      <c r="AG77" s="707"/>
    </row>
    <row r="78" spans="3:33" ht="15" customHeight="1">
      <c r="C78" s="723"/>
      <c r="D78" s="327"/>
      <c r="E78" s="327"/>
      <c r="F78" s="328"/>
      <c r="G78" s="329"/>
      <c r="H78" s="330"/>
      <c r="I78" s="330"/>
      <c r="J78" s="330"/>
      <c r="K78" s="330"/>
      <c r="L78" s="330"/>
      <c r="M78" s="330"/>
      <c r="N78" s="330"/>
      <c r="O78" s="331"/>
      <c r="P78" s="326"/>
      <c r="Q78" s="327"/>
      <c r="R78" s="327"/>
      <c r="S78" s="729"/>
      <c r="T78" s="730"/>
      <c r="U78" s="459"/>
      <c r="V78" s="460"/>
      <c r="W78" s="417"/>
      <c r="X78" s="417"/>
      <c r="Y78" s="734"/>
      <c r="Z78" s="417"/>
      <c r="AA78" s="326"/>
      <c r="AB78" s="328"/>
      <c r="AC78" s="407"/>
      <c r="AD78" s="407"/>
      <c r="AE78" s="407"/>
      <c r="AF78" s="407"/>
      <c r="AG78" s="707"/>
    </row>
    <row r="79" spans="3:33" ht="15" customHeight="1">
      <c r="C79" s="721"/>
      <c r="D79" s="324"/>
      <c r="E79" s="324"/>
      <c r="F79" s="325"/>
      <c r="G79" s="286"/>
      <c r="H79" s="287"/>
      <c r="I79" s="287"/>
      <c r="J79" s="287"/>
      <c r="K79" s="287"/>
      <c r="L79" s="287"/>
      <c r="M79" s="287"/>
      <c r="N79" s="287"/>
      <c r="O79" s="288"/>
      <c r="P79" s="724"/>
      <c r="Q79" s="435"/>
      <c r="R79" s="436"/>
      <c r="S79" s="725" t="str">
        <f>IF(AA81&lt;&gt;"",IF(Y81&lt;&gt;"",IF(AA79&lt;&gt;"",IF(Y79&lt;&gt;"",IF(COUNTIF(AA81,""),0,IF(COUNTIF(AA79,""),0,IF(INDEX(List!$B$2:$C$13,MATCH('Application Form'!Y81,List!$B$2:$B$13,0),2)=12,IF(INDEX(List!$B$2:$C$13,MATCH('Application Form'!Y79,List!$B$2:$B$13,0),2)=1,AA81-AA79+1,IF(INDEX(List!$B$2:$C$13,MATCH('Application Form'!Y81,List!$B$2:$B$13,0),2)&gt;=(INDEX(List!$B$2:$C$13,MATCH('Application Form'!Y79,List!$B$2:$B$13,0),2)-1),AA81-AA79,AA81-AA79-1)),IF(INDEX(List!$B$2:$C$13,MATCH('Application Form'!Y81,List!$B$2:$B$13,0),2)&gt;=(INDEX(List!$B$2:$C$13,MATCH('Application Form'!Y79,List!$B$2:$B$13,0),2)-1),AA81-AA79,AA81-AA79-1))))+IF(IF(COUNTIF(INDEX(List!$B$2:$C$13,MATCH('Application Form'!Y81,List!$B$2:$B$13,0),2),""),0,IF(COUNTIF(INDEX(List!$B$2:$C$13,MATCH('Application Form'!Y79,List!$B$2:$B$13,0),2),""),0,IF(INDEX(List!$B$2:$C$13,MATCH('Application Form'!Y81,List!$B$2:$B$13,0),2)=12,IF(INDEX(List!$B$2:$C$13,MATCH('Application Form'!Y79,List!$B$2:$B$13,0),2)=1,0,IF(INDEX(List!$B$2:$C$13,MATCH('Application Form'!Y81,List!$B$2:$B$13,0),2)&gt;=(INDEX(List!$B$2:$C$13,MATCH('Application Form'!Y79,List!$B$2:$B$13,0),2)-1),INDEX(List!$B$2:$C$13,MATCH('Application Form'!Y81,List!$B$2:$B$13,0),2)-INDEX(List!$B$2:$C$13,MATCH('Application Form'!Y79,List!$B$2:$B$13,0),2)+1,12-INDEX(List!$B$2:$C$13,MATCH('Application Form'!Y79,List!$B$2:$B$13,0),2)+INDEX(List!$B$2:$C$13,MATCH('Application Form'!Y81,List!$B$2:$B$13,0),2)+1)),IF(INDEX(List!$B$2:$C$13,MATCH('Application Form'!Y81,List!$B$2:$B$13,0),2)&gt;=(INDEX(List!$B$2:$C$13,MATCH('Application Form'!Y79,List!$B$2:$B$13,0),2)-1),INDEX(List!$B$2:$C$13,MATCH('Application Form'!Y81,List!$B$2:$B$13,0),2)-INDEX(List!$B$2:$C$13,MATCH('Application Form'!Y79,List!$B$2:$B$13,0),2)+1,12-INDEX(List!$B$2:$C$13,MATCH('Application Form'!Y79,List!$B$2:$B$13,0),2)+INDEX(List!$B$2:$C$13,MATCH('Application Form'!Y81,List!$B$2:$B$13,0),2)+1))))&gt;5,1,0),""),""),""),"")</f>
        <v/>
      </c>
      <c r="T79" s="726"/>
      <c r="U79" s="731" t="str">
        <f>IF(AA81&lt;&gt;"",IF(Y81&lt;&gt;"",IF(AA79&lt;&gt;"",IF(Y79&lt;&gt;"",IF(S79=1," year"," years"),""),""),""),"")</f>
        <v/>
      </c>
      <c r="V79" s="732"/>
      <c r="W79" s="697" t="s">
        <v>39</v>
      </c>
      <c r="X79" s="697"/>
      <c r="Y79" s="433"/>
      <c r="Z79" s="321" t="s">
        <v>14</v>
      </c>
      <c r="AA79" s="324"/>
      <c r="AB79" s="325"/>
      <c r="AC79" s="407"/>
      <c r="AD79" s="407"/>
      <c r="AE79" s="407"/>
      <c r="AF79" s="407"/>
      <c r="AG79" s="707"/>
    </row>
    <row r="80" spans="3:33" ht="15" customHeight="1">
      <c r="C80" s="722"/>
      <c r="D80" s="435"/>
      <c r="E80" s="435"/>
      <c r="F80" s="436"/>
      <c r="G80" s="329"/>
      <c r="H80" s="330"/>
      <c r="I80" s="330"/>
      <c r="J80" s="330"/>
      <c r="K80" s="330"/>
      <c r="L80" s="330"/>
      <c r="M80" s="330"/>
      <c r="N80" s="330"/>
      <c r="O80" s="331"/>
      <c r="P80" s="724"/>
      <c r="Q80" s="435"/>
      <c r="R80" s="436"/>
      <c r="S80" s="727"/>
      <c r="T80" s="728"/>
      <c r="U80" s="456"/>
      <c r="V80" s="457"/>
      <c r="W80" s="415"/>
      <c r="X80" s="415"/>
      <c r="Y80" s="434"/>
      <c r="Z80" s="417"/>
      <c r="AA80" s="327"/>
      <c r="AB80" s="328"/>
      <c r="AC80" s="407"/>
      <c r="AD80" s="407"/>
      <c r="AE80" s="407"/>
      <c r="AF80" s="407"/>
      <c r="AG80" s="707"/>
    </row>
    <row r="81" spans="3:34" ht="15" customHeight="1">
      <c r="C81" s="722"/>
      <c r="D81" s="435"/>
      <c r="E81" s="435"/>
      <c r="F81" s="436"/>
      <c r="G81" s="720"/>
      <c r="H81" s="404"/>
      <c r="I81" s="404"/>
      <c r="J81" s="404"/>
      <c r="K81" s="404"/>
      <c r="L81" s="404"/>
      <c r="M81" s="404"/>
      <c r="N81" s="404"/>
      <c r="O81" s="405"/>
      <c r="P81" s="724"/>
      <c r="Q81" s="435"/>
      <c r="R81" s="436"/>
      <c r="S81" s="727"/>
      <c r="T81" s="728"/>
      <c r="U81" s="456"/>
      <c r="V81" s="457"/>
      <c r="W81" s="321" t="s">
        <v>40</v>
      </c>
      <c r="X81" s="321"/>
      <c r="Y81" s="433"/>
      <c r="Z81" s="321" t="s">
        <v>14</v>
      </c>
      <c r="AA81" s="324"/>
      <c r="AB81" s="325"/>
      <c r="AC81" s="407"/>
      <c r="AD81" s="407"/>
      <c r="AE81" s="407"/>
      <c r="AF81" s="407"/>
      <c r="AG81" s="707"/>
    </row>
    <row r="82" spans="3:34" ht="15" customHeight="1">
      <c r="C82" s="723"/>
      <c r="D82" s="327"/>
      <c r="E82" s="327"/>
      <c r="F82" s="328"/>
      <c r="G82" s="329"/>
      <c r="H82" s="330"/>
      <c r="I82" s="330"/>
      <c r="J82" s="330"/>
      <c r="K82" s="330"/>
      <c r="L82" s="330"/>
      <c r="M82" s="330"/>
      <c r="N82" s="330"/>
      <c r="O82" s="331"/>
      <c r="P82" s="326"/>
      <c r="Q82" s="327"/>
      <c r="R82" s="328"/>
      <c r="S82" s="729"/>
      <c r="T82" s="730"/>
      <c r="U82" s="459"/>
      <c r="V82" s="460"/>
      <c r="W82" s="417"/>
      <c r="X82" s="417"/>
      <c r="Y82" s="434"/>
      <c r="Z82" s="417"/>
      <c r="AA82" s="327"/>
      <c r="AB82" s="328"/>
      <c r="AC82" s="407"/>
      <c r="AD82" s="407"/>
      <c r="AE82" s="407"/>
      <c r="AF82" s="407"/>
      <c r="AG82" s="707"/>
    </row>
    <row r="83" spans="3:34" ht="15" customHeight="1">
      <c r="C83" s="721"/>
      <c r="D83" s="324"/>
      <c r="E83" s="324"/>
      <c r="F83" s="325"/>
      <c r="G83" s="286"/>
      <c r="H83" s="287"/>
      <c r="I83" s="287"/>
      <c r="J83" s="287"/>
      <c r="K83" s="287"/>
      <c r="L83" s="287"/>
      <c r="M83" s="287"/>
      <c r="N83" s="287"/>
      <c r="O83" s="288"/>
      <c r="P83" s="724"/>
      <c r="Q83" s="435"/>
      <c r="R83" s="436"/>
      <c r="S83" s="725" t="str">
        <f>IF(AA85&lt;&gt;"",IF(Y85&lt;&gt;"",IF(AA83&lt;&gt;"",IF(Y83&lt;&gt;"",IF(COUNTIF(AA85,""),0,IF(COUNTIF(AA83,""),0,IF(INDEX(List!$B$2:$C$13,MATCH('Application Form'!Y85,List!$B$2:$B$13,0),2)=12,IF(INDEX(List!$B$2:$C$13,MATCH('Application Form'!Y83,List!$B$2:$B$13,0),2)=1,AA85-AA83+1,IF(INDEX(List!$B$2:$C$13,MATCH('Application Form'!Y85,List!$B$2:$B$13,0),2)&gt;=(INDEX(List!$B$2:$C$13,MATCH('Application Form'!Y83,List!$B$2:$B$13,0),2)-1),AA85-AA83,AA85-AA83-1)),IF(INDEX(List!$B$2:$C$13,MATCH('Application Form'!Y85,List!$B$2:$B$13,0),2)&gt;=(INDEX(List!$B$2:$C$13,MATCH('Application Form'!Y83,List!$B$2:$B$13,0),2)-1),AA85-AA83,AA85-AA83-1))))+IF(IF(COUNTIF(INDEX(List!$B$2:$C$13,MATCH('Application Form'!Y85,List!$B$2:$B$13,0),2),""),0,IF(COUNTIF(INDEX(List!$B$2:$C$13,MATCH('Application Form'!Y83,List!$B$2:$B$13,0),2),""),0,IF(INDEX(List!$B$2:$C$13,MATCH('Application Form'!Y85,List!$B$2:$B$13,0),2)=12,IF(INDEX(List!$B$2:$C$13,MATCH('Application Form'!Y83,List!$B$2:$B$13,0),2)=1,0,IF(INDEX(List!$B$2:$C$13,MATCH('Application Form'!Y85,List!$B$2:$B$13,0),2)&gt;=(INDEX(List!$B$2:$C$13,MATCH('Application Form'!Y83,List!$B$2:$B$13,0),2)-1),INDEX(List!$B$2:$C$13,MATCH('Application Form'!Y85,List!$B$2:$B$13,0),2)-INDEX(List!$B$2:$C$13,MATCH('Application Form'!Y83,List!$B$2:$B$13,0),2)+1,12-INDEX(List!$B$2:$C$13,MATCH('Application Form'!Y83,List!$B$2:$B$13,0),2)+INDEX(List!$B$2:$C$13,MATCH('Application Form'!Y85,List!$B$2:$B$13,0),2)+1)),IF(INDEX(List!$B$2:$C$13,MATCH('Application Form'!Y85,List!$B$2:$B$13,0),2)&gt;=(INDEX(List!$B$2:$C$13,MATCH('Application Form'!Y83,List!$B$2:$B$13,0),2)-1),INDEX(List!$B$2:$C$13,MATCH('Application Form'!Y85,List!$B$2:$B$13,0),2)-INDEX(List!$B$2:$C$13,MATCH('Application Form'!Y83,List!$B$2:$B$13,0),2)+1,12-INDEX(List!$B$2:$C$13,MATCH('Application Form'!Y83,List!$B$2:$B$13,0),2)+INDEX(List!$B$2:$C$13,MATCH('Application Form'!Y85,List!$B$2:$B$13,0),2)+1))))&gt;5,1,0),""),""),""),"")</f>
        <v/>
      </c>
      <c r="T83" s="726"/>
      <c r="U83" s="731" t="str">
        <f>IF(AA85&lt;&gt;"",IF(Y85&lt;&gt;"",IF(AA83&lt;&gt;"",IF(Y83&lt;&gt;"",IF(S83=1," year"," years"),""),""),""),"")</f>
        <v/>
      </c>
      <c r="V83" s="732"/>
      <c r="W83" s="697" t="s">
        <v>39</v>
      </c>
      <c r="X83" s="697"/>
      <c r="Y83" s="433"/>
      <c r="Z83" s="321" t="s">
        <v>14</v>
      </c>
      <c r="AA83" s="324"/>
      <c r="AB83" s="325"/>
      <c r="AC83" s="407"/>
      <c r="AD83" s="407"/>
      <c r="AE83" s="407"/>
      <c r="AF83" s="407"/>
      <c r="AG83" s="707"/>
    </row>
    <row r="84" spans="3:34" ht="15" customHeight="1">
      <c r="C84" s="722"/>
      <c r="D84" s="435"/>
      <c r="E84" s="435"/>
      <c r="F84" s="436"/>
      <c r="G84" s="329"/>
      <c r="H84" s="330"/>
      <c r="I84" s="330"/>
      <c r="J84" s="330"/>
      <c r="K84" s="330"/>
      <c r="L84" s="330"/>
      <c r="M84" s="330"/>
      <c r="N84" s="330"/>
      <c r="O84" s="331"/>
      <c r="P84" s="724"/>
      <c r="Q84" s="435"/>
      <c r="R84" s="436"/>
      <c r="S84" s="727"/>
      <c r="T84" s="728"/>
      <c r="U84" s="456"/>
      <c r="V84" s="457"/>
      <c r="W84" s="415"/>
      <c r="X84" s="415"/>
      <c r="Y84" s="434"/>
      <c r="Z84" s="417"/>
      <c r="AA84" s="327"/>
      <c r="AB84" s="328"/>
      <c r="AC84" s="407"/>
      <c r="AD84" s="407"/>
      <c r="AE84" s="407"/>
      <c r="AF84" s="407"/>
      <c r="AG84" s="707"/>
    </row>
    <row r="85" spans="3:34" ht="15" customHeight="1">
      <c r="C85" s="722"/>
      <c r="D85" s="435"/>
      <c r="E85" s="435"/>
      <c r="F85" s="436"/>
      <c r="G85" s="720"/>
      <c r="H85" s="404"/>
      <c r="I85" s="404"/>
      <c r="J85" s="404"/>
      <c r="K85" s="404"/>
      <c r="L85" s="404"/>
      <c r="M85" s="404"/>
      <c r="N85" s="404"/>
      <c r="O85" s="405"/>
      <c r="P85" s="724"/>
      <c r="Q85" s="435"/>
      <c r="R85" s="436"/>
      <c r="S85" s="727"/>
      <c r="T85" s="728"/>
      <c r="U85" s="456"/>
      <c r="V85" s="457"/>
      <c r="W85" s="321" t="s">
        <v>40</v>
      </c>
      <c r="X85" s="321"/>
      <c r="Y85" s="433"/>
      <c r="Z85" s="321" t="s">
        <v>14</v>
      </c>
      <c r="AA85" s="324"/>
      <c r="AB85" s="325"/>
      <c r="AC85" s="407"/>
      <c r="AD85" s="407"/>
      <c r="AE85" s="407"/>
      <c r="AF85" s="407"/>
      <c r="AG85" s="707"/>
    </row>
    <row r="86" spans="3:34" ht="15" customHeight="1">
      <c r="C86" s="723"/>
      <c r="D86" s="327"/>
      <c r="E86" s="327"/>
      <c r="F86" s="328"/>
      <c r="G86" s="329"/>
      <c r="H86" s="330"/>
      <c r="I86" s="330"/>
      <c r="J86" s="330"/>
      <c r="K86" s="330"/>
      <c r="L86" s="330"/>
      <c r="M86" s="330"/>
      <c r="N86" s="330"/>
      <c r="O86" s="331"/>
      <c r="P86" s="326"/>
      <c r="Q86" s="327"/>
      <c r="R86" s="328"/>
      <c r="S86" s="729"/>
      <c r="T86" s="730"/>
      <c r="U86" s="459"/>
      <c r="V86" s="460"/>
      <c r="W86" s="417"/>
      <c r="X86" s="417"/>
      <c r="Y86" s="434"/>
      <c r="Z86" s="417"/>
      <c r="AA86" s="327"/>
      <c r="AB86" s="328"/>
      <c r="AC86" s="407"/>
      <c r="AD86" s="407"/>
      <c r="AE86" s="407"/>
      <c r="AF86" s="407"/>
      <c r="AG86" s="707"/>
    </row>
    <row r="87" spans="3:34" ht="15" customHeight="1">
      <c r="C87" s="721"/>
      <c r="D87" s="324"/>
      <c r="E87" s="324"/>
      <c r="F87" s="325"/>
      <c r="G87" s="286"/>
      <c r="H87" s="287"/>
      <c r="I87" s="287"/>
      <c r="J87" s="287"/>
      <c r="K87" s="287"/>
      <c r="L87" s="287"/>
      <c r="M87" s="287"/>
      <c r="N87" s="287"/>
      <c r="O87" s="288"/>
      <c r="P87" s="724"/>
      <c r="Q87" s="435"/>
      <c r="R87" s="436"/>
      <c r="S87" s="727" t="str">
        <f>IF(AA89&lt;&gt;"",IF(Y89&lt;&gt;"",IF(AA87&lt;&gt;"",IF(Y87&lt;&gt;"",IF(COUNTIF(AA89,""),0,IF(COUNTIF(AA87,""),0,IF(INDEX(List!$B$2:$C$13,MATCH('Application Form'!Y89,List!$B$2:$B$13,0),2)=12,IF(INDEX(List!$B$2:$C$13,MATCH('Application Form'!Y87,List!$B$2:$B$13,0),2)=1,AA89-AA87+1,IF(INDEX(List!$B$2:$C$13,MATCH('Application Form'!Y89,List!$B$2:$B$13,0),2)&gt;=(INDEX(List!$B$2:$C$13,MATCH('Application Form'!Y87,List!$B$2:$B$13,0),2)-1),AA89-AA87,AA89-AA87-1)),IF(INDEX(List!$B$2:$C$13,MATCH('Application Form'!Y89,List!$B$2:$B$13,0),2)&gt;=(INDEX(List!$B$2:$C$13,MATCH('Application Form'!Y87,List!$B$2:$B$13,0),2)-1),AA89-AA87,AA89-AA87-1))))+IF(IF(COUNTIF(INDEX(List!$B$2:$C$13,MATCH('Application Form'!Y89,List!$B$2:$B$13,0),2),""),0,IF(COUNTIF(INDEX(List!$B$2:$C$13,MATCH('Application Form'!Y87,List!$B$2:$B$13,0),2),""),0,IF(INDEX(List!$B$2:$C$13,MATCH('Application Form'!Y89,List!$B$2:$B$13,0),2)=12,IF(INDEX(List!$B$2:$C$13,MATCH('Application Form'!Y87,List!$B$2:$B$13,0),2)=1,0,IF(INDEX(List!$B$2:$C$13,MATCH('Application Form'!Y89,List!$B$2:$B$13,0),2)&gt;=(INDEX(List!$B$2:$C$13,MATCH('Application Form'!Y87,List!$B$2:$B$13,0),2)-1),INDEX(List!$B$2:$C$13,MATCH('Application Form'!Y89,List!$B$2:$B$13,0),2)-INDEX(List!$B$2:$C$13,MATCH('Application Form'!Y87,List!$B$2:$B$13,0),2)+1,12-INDEX(List!$B$2:$C$13,MATCH('Application Form'!Y87,List!$B$2:$B$13,0),2)+INDEX(List!$B$2:$C$13,MATCH('Application Form'!Y89,List!$B$2:$B$13,0),2)+1)),IF(INDEX(List!$B$2:$C$13,MATCH('Application Form'!Y89,List!$B$2:$B$13,0),2)&gt;=(INDEX(List!$B$2:$C$13,MATCH('Application Form'!Y87,List!$B$2:$B$13,0),2)-1),INDEX(List!$B$2:$C$13,MATCH('Application Form'!Y89,List!$B$2:$B$13,0),2)-INDEX(List!$B$2:$C$13,MATCH('Application Form'!Y87,List!$B$2:$B$13,0),2)+1,12-INDEX(List!$B$2:$C$13,MATCH('Application Form'!Y87,List!$B$2:$B$13,0),2)+INDEX(List!$B$2:$C$13,MATCH('Application Form'!Y89,List!$B$2:$B$13,0),2)+1))))&gt;5,1,0),""),""),""),"")</f>
        <v/>
      </c>
      <c r="T87" s="728"/>
      <c r="U87" s="456" t="str">
        <f>IF(AA89&lt;&gt;"",IF(Y89&lt;&gt;"",IF(AA87&lt;&gt;"",IF(Y87&lt;&gt;"",IF(S87=1," year"," years"),""),""),""),"")</f>
        <v/>
      </c>
      <c r="V87" s="457"/>
      <c r="W87" s="697" t="s">
        <v>39</v>
      </c>
      <c r="X87" s="697"/>
      <c r="Y87" s="433"/>
      <c r="Z87" s="321" t="s">
        <v>14</v>
      </c>
      <c r="AA87" s="324"/>
      <c r="AB87" s="325"/>
      <c r="AC87" s="407"/>
      <c r="AD87" s="407"/>
      <c r="AE87" s="407"/>
      <c r="AF87" s="407"/>
      <c r="AG87" s="707"/>
    </row>
    <row r="88" spans="3:34" ht="15" customHeight="1">
      <c r="C88" s="722"/>
      <c r="D88" s="435"/>
      <c r="E88" s="435"/>
      <c r="F88" s="436"/>
      <c r="G88" s="329"/>
      <c r="H88" s="330"/>
      <c r="I88" s="330"/>
      <c r="J88" s="330"/>
      <c r="K88" s="330"/>
      <c r="L88" s="330"/>
      <c r="M88" s="330"/>
      <c r="N88" s="330"/>
      <c r="O88" s="331"/>
      <c r="P88" s="724"/>
      <c r="Q88" s="435"/>
      <c r="R88" s="436"/>
      <c r="S88" s="727"/>
      <c r="T88" s="728"/>
      <c r="U88" s="456"/>
      <c r="V88" s="457"/>
      <c r="W88" s="415"/>
      <c r="X88" s="415"/>
      <c r="Y88" s="434"/>
      <c r="Z88" s="417"/>
      <c r="AA88" s="327"/>
      <c r="AB88" s="328"/>
      <c r="AC88" s="407"/>
      <c r="AD88" s="407"/>
      <c r="AE88" s="407"/>
      <c r="AF88" s="407"/>
      <c r="AG88" s="707"/>
    </row>
    <row r="89" spans="3:34" ht="15" customHeight="1">
      <c r="C89" s="722"/>
      <c r="D89" s="435"/>
      <c r="E89" s="435"/>
      <c r="F89" s="436"/>
      <c r="G89" s="720"/>
      <c r="H89" s="404"/>
      <c r="I89" s="404"/>
      <c r="J89" s="404"/>
      <c r="K89" s="404"/>
      <c r="L89" s="404"/>
      <c r="M89" s="404"/>
      <c r="N89" s="404"/>
      <c r="O89" s="405"/>
      <c r="P89" s="724"/>
      <c r="Q89" s="435"/>
      <c r="R89" s="436"/>
      <c r="S89" s="727"/>
      <c r="T89" s="728"/>
      <c r="U89" s="456"/>
      <c r="V89" s="457"/>
      <c r="W89" s="321" t="s">
        <v>40</v>
      </c>
      <c r="X89" s="321"/>
      <c r="Y89" s="433"/>
      <c r="Z89" s="321" t="s">
        <v>14</v>
      </c>
      <c r="AA89" s="324"/>
      <c r="AB89" s="325"/>
      <c r="AC89" s="407"/>
      <c r="AD89" s="407"/>
      <c r="AE89" s="407"/>
      <c r="AF89" s="407"/>
      <c r="AG89" s="707"/>
    </row>
    <row r="90" spans="3:34" ht="15" customHeight="1">
      <c r="C90" s="857"/>
      <c r="D90" s="444"/>
      <c r="E90" s="444"/>
      <c r="F90" s="445"/>
      <c r="G90" s="289"/>
      <c r="H90" s="290"/>
      <c r="I90" s="290"/>
      <c r="J90" s="290"/>
      <c r="K90" s="290"/>
      <c r="L90" s="290"/>
      <c r="M90" s="290"/>
      <c r="N90" s="290"/>
      <c r="O90" s="291"/>
      <c r="P90" s="501"/>
      <c r="Q90" s="444"/>
      <c r="R90" s="445"/>
      <c r="S90" s="729"/>
      <c r="T90" s="730"/>
      <c r="U90" s="459"/>
      <c r="V90" s="460"/>
      <c r="W90" s="442"/>
      <c r="X90" s="442"/>
      <c r="Y90" s="443"/>
      <c r="Z90" s="442"/>
      <c r="AA90" s="444"/>
      <c r="AB90" s="445"/>
      <c r="AC90" s="408"/>
      <c r="AD90" s="408"/>
      <c r="AE90" s="408"/>
      <c r="AF90" s="408"/>
      <c r="AG90" s="853"/>
    </row>
    <row r="91" spans="3:34" ht="15" customHeight="1">
      <c r="C91" s="854" t="s">
        <v>44</v>
      </c>
      <c r="D91" s="855"/>
      <c r="E91" s="855"/>
      <c r="F91" s="855"/>
      <c r="G91" s="855"/>
      <c r="H91" s="855"/>
      <c r="I91" s="855"/>
      <c r="J91" s="855"/>
      <c r="K91" s="855"/>
      <c r="L91" s="855"/>
      <c r="M91" s="855"/>
      <c r="N91" s="855"/>
      <c r="O91" s="855"/>
      <c r="P91" s="855"/>
      <c r="Q91" s="855"/>
      <c r="R91" s="855"/>
      <c r="S91" s="856">
        <f>SUM(S63:T90)</f>
        <v>0</v>
      </c>
      <c r="T91" s="856"/>
      <c r="U91" s="856"/>
      <c r="V91" s="856"/>
      <c r="W91" s="92" t="str">
        <f>IF(S91=1,"year of schooling","years of schooling")</f>
        <v>years of schooling</v>
      </c>
      <c r="X91" s="92"/>
      <c r="Y91" s="92"/>
      <c r="Z91" s="92"/>
      <c r="AA91" s="92"/>
      <c r="AB91" s="92"/>
      <c r="AC91" s="92"/>
      <c r="AD91" s="92"/>
      <c r="AE91" s="92"/>
      <c r="AF91" s="92"/>
      <c r="AG91" s="93"/>
    </row>
    <row r="92" spans="3:34" ht="15" customHeight="1">
      <c r="T92" s="34"/>
      <c r="U92" s="34"/>
      <c r="V92" s="34"/>
      <c r="W92" s="34"/>
      <c r="X92" s="34"/>
      <c r="Y92" s="34"/>
      <c r="Z92" s="34"/>
      <c r="AA92" s="34"/>
      <c r="AB92" s="34"/>
      <c r="AC92" s="34"/>
      <c r="AD92" s="34"/>
      <c r="AE92" s="34"/>
      <c r="AF92" s="34"/>
      <c r="AG92" s="34"/>
      <c r="AH92" s="34"/>
    </row>
    <row r="93" spans="3:34" ht="15" customHeight="1" thickBot="1">
      <c r="C93" s="738" t="s">
        <v>45</v>
      </c>
      <c r="D93" s="738"/>
      <c r="E93" s="738"/>
      <c r="F93" s="738"/>
      <c r="G93" s="738"/>
      <c r="H93" s="738"/>
      <c r="I93" s="738"/>
      <c r="J93" s="738"/>
      <c r="K93" s="738"/>
      <c r="L93" s="738"/>
      <c r="M93" s="738"/>
      <c r="N93" s="738"/>
      <c r="O93" s="738"/>
      <c r="P93" s="738"/>
      <c r="Q93" s="738"/>
      <c r="R93" s="738"/>
      <c r="S93" s="738"/>
      <c r="T93" s="738"/>
      <c r="U93" s="738"/>
      <c r="V93" s="738"/>
      <c r="W93" s="738"/>
      <c r="X93" s="738"/>
      <c r="Y93" s="738"/>
      <c r="Z93" s="738"/>
      <c r="AA93" s="738"/>
      <c r="AB93" s="738"/>
      <c r="AC93" s="738"/>
      <c r="AD93" s="738"/>
      <c r="AE93" s="738"/>
      <c r="AF93" s="738"/>
      <c r="AG93" s="738"/>
      <c r="AH93" s="738"/>
    </row>
    <row r="94" spans="3:34" ht="15" customHeight="1">
      <c r="C94" s="739" t="s">
        <v>46</v>
      </c>
      <c r="D94" s="739"/>
      <c r="E94" s="739"/>
      <c r="F94" s="739"/>
      <c r="G94" s="698"/>
      <c r="H94" s="698"/>
      <c r="I94" s="698"/>
      <c r="J94" s="698"/>
      <c r="K94" s="698"/>
      <c r="L94" s="698"/>
      <c r="M94" s="698"/>
      <c r="N94" s="698"/>
      <c r="O94" s="698"/>
      <c r="P94" s="698"/>
      <c r="Q94" s="698"/>
      <c r="R94" s="698"/>
      <c r="S94" s="698"/>
      <c r="T94" s="698"/>
      <c r="U94" s="698"/>
      <c r="V94" s="698"/>
      <c r="W94" s="698"/>
      <c r="X94" s="698"/>
      <c r="Y94" s="698"/>
      <c r="Z94" s="698"/>
      <c r="AA94" s="698"/>
      <c r="AB94" s="698"/>
      <c r="AC94" s="698"/>
      <c r="AD94" s="698"/>
      <c r="AE94" s="698"/>
      <c r="AF94" s="698"/>
      <c r="AG94" s="698"/>
      <c r="AH94" s="698"/>
    </row>
    <row r="95" spans="3:34" ht="15" customHeight="1">
      <c r="C95" s="740"/>
      <c r="D95" s="740"/>
      <c r="E95" s="740"/>
      <c r="F95" s="740"/>
      <c r="G95" s="699"/>
      <c r="H95" s="699"/>
      <c r="I95" s="699"/>
      <c r="J95" s="699"/>
      <c r="K95" s="699"/>
      <c r="L95" s="699"/>
      <c r="M95" s="699"/>
      <c r="N95" s="699"/>
      <c r="O95" s="699"/>
      <c r="P95" s="699"/>
      <c r="Q95" s="699"/>
      <c r="R95" s="699"/>
      <c r="S95" s="699"/>
      <c r="T95" s="699"/>
      <c r="U95" s="699"/>
      <c r="V95" s="699"/>
      <c r="W95" s="699"/>
      <c r="X95" s="699"/>
      <c r="Y95" s="699"/>
      <c r="Z95" s="699"/>
      <c r="AA95" s="699"/>
      <c r="AB95" s="699"/>
      <c r="AC95" s="699"/>
      <c r="AD95" s="699"/>
      <c r="AE95" s="699"/>
      <c r="AF95" s="699"/>
      <c r="AG95" s="699"/>
      <c r="AH95" s="699"/>
    </row>
    <row r="96" spans="3:34" ht="15" customHeight="1" thickBot="1">
      <c r="C96" s="741"/>
      <c r="D96" s="741"/>
      <c r="E96" s="741"/>
      <c r="F96" s="741"/>
      <c r="G96" s="700"/>
      <c r="H96" s="700"/>
      <c r="I96" s="700"/>
      <c r="J96" s="700"/>
      <c r="K96" s="700"/>
      <c r="L96" s="700"/>
      <c r="M96" s="700"/>
      <c r="N96" s="700"/>
      <c r="O96" s="700"/>
      <c r="P96" s="700"/>
      <c r="Q96" s="700"/>
      <c r="R96" s="700"/>
      <c r="S96" s="700"/>
      <c r="T96" s="700"/>
      <c r="U96" s="700"/>
      <c r="V96" s="700"/>
      <c r="W96" s="700"/>
      <c r="X96" s="700"/>
      <c r="Y96" s="700"/>
      <c r="Z96" s="700"/>
      <c r="AA96" s="700"/>
      <c r="AB96" s="700"/>
      <c r="AC96" s="700"/>
      <c r="AD96" s="700"/>
      <c r="AE96" s="700"/>
      <c r="AF96" s="700"/>
      <c r="AG96" s="700"/>
      <c r="AH96" s="700"/>
    </row>
    <row r="97" spans="2:34" ht="15" customHeight="1">
      <c r="T97" s="34"/>
      <c r="U97" s="34"/>
      <c r="V97" s="34"/>
      <c r="W97" s="34"/>
      <c r="X97" s="34"/>
      <c r="Y97" s="34"/>
      <c r="Z97" s="34"/>
      <c r="AA97" s="34"/>
      <c r="AB97" s="34"/>
      <c r="AC97" s="34"/>
      <c r="AD97" s="34"/>
      <c r="AE97" s="34"/>
      <c r="AF97" s="34"/>
      <c r="AG97" s="34"/>
      <c r="AH97" s="34"/>
    </row>
    <row r="98" spans="2:34" ht="15" customHeight="1" thickBot="1">
      <c r="B98" s="1" t="s">
        <v>47</v>
      </c>
      <c r="C98" s="1" t="s">
        <v>48</v>
      </c>
      <c r="D98" s="8"/>
      <c r="E98" s="8"/>
      <c r="F98" s="29"/>
      <c r="G98" s="8"/>
      <c r="H98" s="8"/>
      <c r="I98" s="8"/>
      <c r="J98" s="8"/>
      <c r="K98" s="8"/>
      <c r="L98" s="8"/>
      <c r="M98" s="8"/>
      <c r="N98" s="8"/>
      <c r="O98" s="8"/>
      <c r="P98" s="8"/>
      <c r="Q98" s="8"/>
      <c r="R98" s="8"/>
      <c r="S98" s="8"/>
      <c r="T98" s="13"/>
      <c r="U98" s="13"/>
      <c r="V98" s="13"/>
      <c r="W98" s="13"/>
      <c r="X98" s="13"/>
      <c r="Y98" s="13"/>
      <c r="Z98" s="13"/>
      <c r="AA98" s="13"/>
      <c r="AB98" s="13"/>
      <c r="AC98" s="13"/>
      <c r="AD98" s="13"/>
      <c r="AE98" s="13"/>
      <c r="AF98" s="13"/>
      <c r="AG98" s="13"/>
      <c r="AH98" s="13"/>
    </row>
    <row r="99" spans="2:34" ht="15" customHeight="1">
      <c r="B99" s="8"/>
      <c r="C99" s="701" t="s">
        <v>49</v>
      </c>
      <c r="D99" s="702"/>
      <c r="E99" s="702"/>
      <c r="F99" s="702"/>
      <c r="G99" s="871" t="s">
        <v>50</v>
      </c>
      <c r="H99" s="871"/>
      <c r="I99" s="871"/>
      <c r="J99" s="871"/>
      <c r="K99" s="871"/>
      <c r="L99" s="871"/>
      <c r="M99" s="709"/>
      <c r="N99" s="709"/>
      <c r="O99" s="709"/>
      <c r="P99" s="872"/>
      <c r="Q99" s="8"/>
      <c r="R99" s="738" t="s">
        <v>51</v>
      </c>
      <c r="S99" s="738"/>
      <c r="T99" s="738"/>
      <c r="U99" s="738"/>
      <c r="V99" s="738"/>
      <c r="W99" s="738"/>
      <c r="X99" s="738"/>
      <c r="Y99" s="738"/>
      <c r="Z99" s="738"/>
      <c r="AA99" s="738"/>
      <c r="AB99" s="738"/>
      <c r="AC99" s="738"/>
      <c r="AD99" s="738"/>
      <c r="AE99" s="738"/>
      <c r="AF99" s="738"/>
      <c r="AG99" s="738"/>
      <c r="AH99" s="738"/>
    </row>
    <row r="100" spans="2:34" ht="15" customHeight="1">
      <c r="B100" s="8"/>
      <c r="C100" s="282"/>
      <c r="D100" s="283"/>
      <c r="E100" s="283"/>
      <c r="F100" s="283"/>
      <c r="G100" s="737"/>
      <c r="H100" s="737"/>
      <c r="I100" s="737"/>
      <c r="J100" s="737"/>
      <c r="K100" s="737"/>
      <c r="L100" s="737"/>
      <c r="M100" s="647"/>
      <c r="N100" s="647"/>
      <c r="O100" s="647"/>
      <c r="P100" s="873"/>
      <c r="Q100" s="8"/>
      <c r="R100" s="738"/>
      <c r="S100" s="738"/>
      <c r="T100" s="738"/>
      <c r="U100" s="738"/>
      <c r="V100" s="738"/>
      <c r="W100" s="738"/>
      <c r="X100" s="738"/>
      <c r="Y100" s="738"/>
      <c r="Z100" s="738"/>
      <c r="AA100" s="738"/>
      <c r="AB100" s="738"/>
      <c r="AC100" s="738"/>
      <c r="AD100" s="738"/>
      <c r="AE100" s="738"/>
      <c r="AF100" s="738"/>
      <c r="AG100" s="738"/>
      <c r="AH100" s="738"/>
    </row>
    <row r="101" spans="2:34" ht="15" customHeight="1">
      <c r="B101" s="8"/>
      <c r="C101" s="282"/>
      <c r="D101" s="283"/>
      <c r="E101" s="283"/>
      <c r="F101" s="283"/>
      <c r="G101" s="737" t="s">
        <v>52</v>
      </c>
      <c r="H101" s="737"/>
      <c r="I101" s="737"/>
      <c r="J101" s="737"/>
      <c r="K101" s="737"/>
      <c r="L101" s="737"/>
      <c r="M101" s="647"/>
      <c r="N101" s="647"/>
      <c r="O101" s="647"/>
      <c r="P101" s="873"/>
      <c r="Q101" s="8"/>
      <c r="R101" s="738"/>
      <c r="S101" s="738"/>
      <c r="T101" s="738"/>
      <c r="U101" s="738"/>
      <c r="V101" s="738"/>
      <c r="W101" s="738"/>
      <c r="X101" s="738"/>
      <c r="Y101" s="738"/>
      <c r="Z101" s="738"/>
      <c r="AA101" s="738"/>
      <c r="AB101" s="738"/>
      <c r="AC101" s="738"/>
      <c r="AD101" s="738"/>
      <c r="AE101" s="738"/>
      <c r="AF101" s="738"/>
      <c r="AG101" s="738"/>
      <c r="AH101" s="738"/>
    </row>
    <row r="102" spans="2:34" ht="15" customHeight="1">
      <c r="B102" s="8"/>
      <c r="C102" s="282"/>
      <c r="D102" s="283"/>
      <c r="E102" s="283"/>
      <c r="F102" s="283"/>
      <c r="G102" s="737"/>
      <c r="H102" s="737"/>
      <c r="I102" s="737"/>
      <c r="J102" s="737"/>
      <c r="K102" s="737"/>
      <c r="L102" s="737"/>
      <c r="M102" s="647"/>
      <c r="N102" s="647"/>
      <c r="O102" s="647"/>
      <c r="P102" s="873"/>
      <c r="Q102" s="8"/>
      <c r="R102" s="738"/>
      <c r="S102" s="738"/>
      <c r="T102" s="738"/>
      <c r="U102" s="738"/>
      <c r="V102" s="738"/>
      <c r="W102" s="738"/>
      <c r="X102" s="738"/>
      <c r="Y102" s="738"/>
      <c r="Z102" s="738"/>
      <c r="AA102" s="738"/>
      <c r="AB102" s="738"/>
      <c r="AC102" s="738"/>
      <c r="AD102" s="738"/>
      <c r="AE102" s="738"/>
      <c r="AF102" s="738"/>
      <c r="AG102" s="738"/>
      <c r="AH102" s="738"/>
    </row>
    <row r="103" spans="2:34" ht="15" customHeight="1">
      <c r="B103" s="8"/>
      <c r="C103" s="282"/>
      <c r="D103" s="283"/>
      <c r="E103" s="283"/>
      <c r="F103" s="283"/>
      <c r="G103" s="737" t="s">
        <v>53</v>
      </c>
      <c r="H103" s="737"/>
      <c r="I103" s="737"/>
      <c r="J103" s="737"/>
      <c r="K103" s="737"/>
      <c r="L103" s="737"/>
      <c r="M103" s="647"/>
      <c r="N103" s="647"/>
      <c r="O103" s="647"/>
      <c r="P103" s="873"/>
      <c r="Q103" s="8"/>
      <c r="R103" s="738"/>
      <c r="S103" s="738"/>
      <c r="T103" s="738"/>
      <c r="U103" s="738"/>
      <c r="V103" s="738"/>
      <c r="W103" s="738"/>
      <c r="X103" s="738"/>
      <c r="Y103" s="738"/>
      <c r="Z103" s="738"/>
      <c r="AA103" s="738"/>
      <c r="AB103" s="738"/>
      <c r="AC103" s="738"/>
      <c r="AD103" s="738"/>
      <c r="AE103" s="738"/>
      <c r="AF103" s="738"/>
      <c r="AG103" s="738"/>
      <c r="AH103" s="738"/>
    </row>
    <row r="104" spans="2:34" ht="15" customHeight="1">
      <c r="B104" s="8"/>
      <c r="C104" s="282"/>
      <c r="D104" s="283"/>
      <c r="E104" s="283"/>
      <c r="F104" s="283"/>
      <c r="G104" s="737"/>
      <c r="H104" s="737"/>
      <c r="I104" s="737"/>
      <c r="J104" s="737"/>
      <c r="K104" s="737"/>
      <c r="L104" s="737"/>
      <c r="M104" s="647"/>
      <c r="N104" s="647"/>
      <c r="O104" s="647"/>
      <c r="P104" s="873"/>
      <c r="Q104" s="8"/>
      <c r="R104" s="738"/>
      <c r="S104" s="738"/>
      <c r="T104" s="738"/>
      <c r="U104" s="738"/>
      <c r="V104" s="738"/>
      <c r="W104" s="738"/>
      <c r="X104" s="738"/>
      <c r="Y104" s="738"/>
      <c r="Z104" s="738"/>
      <c r="AA104" s="738"/>
      <c r="AB104" s="738"/>
      <c r="AC104" s="738"/>
      <c r="AD104" s="738"/>
      <c r="AE104" s="738"/>
      <c r="AF104" s="738"/>
      <c r="AG104" s="738"/>
      <c r="AH104" s="738"/>
    </row>
    <row r="105" spans="2:34" ht="15" customHeight="1">
      <c r="B105" s="8"/>
      <c r="C105" s="282"/>
      <c r="D105" s="283"/>
      <c r="E105" s="283"/>
      <c r="F105" s="283"/>
      <c r="G105" s="737" t="s">
        <v>54</v>
      </c>
      <c r="H105" s="737"/>
      <c r="I105" s="737"/>
      <c r="J105" s="737"/>
      <c r="K105" s="737"/>
      <c r="L105" s="737"/>
      <c r="M105" s="647"/>
      <c r="N105" s="647"/>
      <c r="O105" s="647"/>
      <c r="P105" s="873"/>
      <c r="Q105" s="8"/>
      <c r="R105" s="738"/>
      <c r="S105" s="738"/>
      <c r="T105" s="738"/>
      <c r="U105" s="738"/>
      <c r="V105" s="738"/>
      <c r="W105" s="738"/>
      <c r="X105" s="738"/>
      <c r="Y105" s="738"/>
      <c r="Z105" s="738"/>
      <c r="AA105" s="738"/>
      <c r="AB105" s="738"/>
      <c r="AC105" s="738"/>
      <c r="AD105" s="738"/>
      <c r="AE105" s="738"/>
      <c r="AF105" s="738"/>
      <c r="AG105" s="738"/>
      <c r="AH105" s="738"/>
    </row>
    <row r="106" spans="2:34" ht="15" customHeight="1" thickBot="1">
      <c r="B106" s="8"/>
      <c r="C106" s="282"/>
      <c r="D106" s="283"/>
      <c r="E106" s="283"/>
      <c r="F106" s="283"/>
      <c r="G106" s="874"/>
      <c r="H106" s="874"/>
      <c r="I106" s="874"/>
      <c r="J106" s="874"/>
      <c r="K106" s="874"/>
      <c r="L106" s="874"/>
      <c r="M106" s="650"/>
      <c r="N106" s="650"/>
      <c r="O106" s="650"/>
      <c r="P106" s="875"/>
      <c r="Q106" s="8"/>
      <c r="R106" s="738"/>
      <c r="S106" s="738"/>
      <c r="T106" s="738"/>
      <c r="U106" s="738"/>
      <c r="V106" s="738"/>
      <c r="W106" s="738"/>
      <c r="X106" s="738"/>
      <c r="Y106" s="738"/>
      <c r="Z106" s="738"/>
      <c r="AA106" s="738"/>
      <c r="AB106" s="738"/>
      <c r="AC106" s="738"/>
      <c r="AD106" s="738"/>
      <c r="AE106" s="738"/>
      <c r="AF106" s="738"/>
      <c r="AG106" s="738"/>
      <c r="AH106" s="738"/>
    </row>
    <row r="107" spans="2:34" ht="15" customHeight="1">
      <c r="B107" s="8"/>
      <c r="C107" s="282"/>
      <c r="D107" s="283"/>
      <c r="E107" s="283"/>
      <c r="F107" s="654"/>
      <c r="G107" s="876" t="s">
        <v>55</v>
      </c>
      <c r="H107" s="877"/>
      <c r="I107" s="877"/>
      <c r="J107" s="877"/>
      <c r="K107" s="877"/>
      <c r="L107" s="878"/>
      <c r="M107" s="864"/>
      <c r="N107" s="462"/>
      <c r="O107" s="864"/>
      <c r="P107" s="865"/>
      <c r="Q107" s="8"/>
      <c r="R107" s="738"/>
      <c r="S107" s="738"/>
      <c r="T107" s="738"/>
      <c r="U107" s="738"/>
      <c r="V107" s="738"/>
      <c r="W107" s="738"/>
      <c r="X107" s="738"/>
      <c r="Y107" s="738"/>
      <c r="Z107" s="738"/>
      <c r="AA107" s="738"/>
      <c r="AB107" s="738"/>
      <c r="AC107" s="738"/>
      <c r="AD107" s="738"/>
      <c r="AE107" s="738"/>
      <c r="AF107" s="738"/>
      <c r="AG107" s="738"/>
      <c r="AH107" s="738"/>
    </row>
    <row r="108" spans="2:34" ht="15" customHeight="1">
      <c r="B108" s="8"/>
      <c r="C108" s="282"/>
      <c r="D108" s="283"/>
      <c r="E108" s="283"/>
      <c r="F108" s="654"/>
      <c r="G108" s="879"/>
      <c r="H108" s="880"/>
      <c r="I108" s="880"/>
      <c r="J108" s="880"/>
      <c r="K108" s="880"/>
      <c r="L108" s="881"/>
      <c r="M108" s="724"/>
      <c r="N108" s="436"/>
      <c r="O108" s="724"/>
      <c r="P108" s="866"/>
      <c r="Q108" s="8"/>
      <c r="R108" s="738"/>
      <c r="S108" s="738"/>
      <c r="T108" s="738"/>
      <c r="U108" s="738"/>
      <c r="V108" s="738"/>
      <c r="W108" s="738"/>
      <c r="X108" s="738"/>
      <c r="Y108" s="738"/>
      <c r="Z108" s="738"/>
      <c r="AA108" s="738"/>
      <c r="AB108" s="738"/>
      <c r="AC108" s="738"/>
      <c r="AD108" s="738"/>
      <c r="AE108" s="738"/>
      <c r="AF108" s="738"/>
      <c r="AG108" s="738"/>
      <c r="AH108" s="738"/>
    </row>
    <row r="109" spans="2:34" ht="36" customHeight="1">
      <c r="B109" s="8"/>
      <c r="C109" s="282"/>
      <c r="D109" s="283"/>
      <c r="E109" s="283"/>
      <c r="F109" s="654"/>
      <c r="G109" s="882"/>
      <c r="H109" s="883"/>
      <c r="I109" s="883"/>
      <c r="J109" s="883"/>
      <c r="K109" s="883"/>
      <c r="L109" s="884"/>
      <c r="M109" s="326"/>
      <c r="N109" s="328"/>
      <c r="O109" s="724"/>
      <c r="P109" s="866"/>
      <c r="Q109" s="8"/>
      <c r="R109" s="738"/>
      <c r="S109" s="738"/>
      <c r="T109" s="738"/>
      <c r="U109" s="738"/>
      <c r="V109" s="738"/>
      <c r="W109" s="738"/>
      <c r="X109" s="738"/>
      <c r="Y109" s="738"/>
      <c r="Z109" s="738"/>
      <c r="AA109" s="738"/>
      <c r="AB109" s="738"/>
      <c r="AC109" s="738"/>
      <c r="AD109" s="738"/>
      <c r="AE109" s="738"/>
      <c r="AF109" s="738"/>
      <c r="AG109" s="738"/>
      <c r="AH109" s="738"/>
    </row>
    <row r="110" spans="2:34" ht="15" customHeight="1">
      <c r="B110" s="8"/>
      <c r="C110" s="282"/>
      <c r="D110" s="283"/>
      <c r="E110" s="283"/>
      <c r="F110" s="654"/>
      <c r="G110" s="885" t="s">
        <v>56</v>
      </c>
      <c r="H110" s="886"/>
      <c r="I110" s="886"/>
      <c r="J110" s="886"/>
      <c r="K110" s="886"/>
      <c r="L110" s="653"/>
      <c r="M110" s="867"/>
      <c r="N110" s="868"/>
      <c r="O110" s="868"/>
      <c r="P110" s="869"/>
      <c r="Q110" s="8"/>
      <c r="R110" s="738"/>
      <c r="S110" s="738"/>
      <c r="T110" s="738"/>
      <c r="U110" s="738"/>
      <c r="V110" s="738"/>
      <c r="W110" s="738"/>
      <c r="X110" s="738"/>
      <c r="Y110" s="738"/>
      <c r="Z110" s="738"/>
      <c r="AA110" s="738"/>
      <c r="AB110" s="738"/>
      <c r="AC110" s="738"/>
      <c r="AD110" s="738"/>
      <c r="AE110" s="738"/>
      <c r="AF110" s="738"/>
      <c r="AG110" s="738"/>
      <c r="AH110" s="738"/>
    </row>
    <row r="111" spans="2:34" ht="31.5" customHeight="1">
      <c r="B111" s="8"/>
      <c r="C111" s="282"/>
      <c r="D111" s="283"/>
      <c r="E111" s="283"/>
      <c r="F111" s="654"/>
      <c r="G111" s="858" t="s">
        <v>57</v>
      </c>
      <c r="H111" s="859"/>
      <c r="I111" s="859"/>
      <c r="J111" s="859"/>
      <c r="K111" s="859"/>
      <c r="L111" s="860"/>
      <c r="M111" s="861"/>
      <c r="N111" s="444"/>
      <c r="O111" s="862"/>
      <c r="P111" s="863"/>
      <c r="Q111" s="8"/>
      <c r="R111" s="738"/>
      <c r="S111" s="738"/>
      <c r="T111" s="738"/>
      <c r="U111" s="738"/>
      <c r="V111" s="738"/>
      <c r="W111" s="738"/>
      <c r="X111" s="738"/>
      <c r="Y111" s="738"/>
      <c r="Z111" s="738"/>
      <c r="AA111" s="738"/>
      <c r="AB111" s="738"/>
      <c r="AC111" s="738"/>
      <c r="AD111" s="738"/>
      <c r="AE111" s="738"/>
      <c r="AF111" s="738"/>
      <c r="AG111" s="738"/>
      <c r="AH111" s="738"/>
    </row>
    <row r="112" spans="2:34" ht="15" customHeight="1">
      <c r="B112" s="8"/>
      <c r="C112" s="887" t="s">
        <v>58</v>
      </c>
      <c r="D112" s="661"/>
      <c r="E112" s="661"/>
      <c r="F112" s="661"/>
      <c r="G112" s="307"/>
      <c r="H112" s="307"/>
      <c r="I112" s="308"/>
      <c r="J112" s="888"/>
      <c r="K112" s="889"/>
      <c r="L112" s="889"/>
      <c r="M112" s="889"/>
      <c r="N112" s="889"/>
      <c r="O112" s="889"/>
      <c r="P112" s="890"/>
      <c r="Q112" s="8"/>
      <c r="R112" s="738"/>
      <c r="S112" s="738"/>
      <c r="T112" s="738"/>
      <c r="U112" s="738"/>
      <c r="V112" s="738"/>
      <c r="W112" s="738"/>
      <c r="X112" s="738"/>
      <c r="Y112" s="738"/>
      <c r="Z112" s="738"/>
      <c r="AA112" s="738"/>
      <c r="AB112" s="738"/>
      <c r="AC112" s="738"/>
      <c r="AD112" s="738"/>
      <c r="AE112" s="738"/>
      <c r="AF112" s="738"/>
      <c r="AG112" s="738"/>
      <c r="AH112" s="738"/>
    </row>
    <row r="113" spans="2:34" ht="15" customHeight="1">
      <c r="B113" s="8"/>
      <c r="C113" s="309"/>
      <c r="D113" s="310"/>
      <c r="E113" s="310"/>
      <c r="F113" s="310"/>
      <c r="G113" s="310"/>
      <c r="H113" s="310"/>
      <c r="I113" s="311"/>
      <c r="J113" s="891"/>
      <c r="K113" s="892"/>
      <c r="L113" s="892"/>
      <c r="M113" s="892"/>
      <c r="N113" s="892"/>
      <c r="O113" s="892"/>
      <c r="P113" s="893"/>
      <c r="Q113" s="8"/>
      <c r="R113" s="738"/>
      <c r="S113" s="738"/>
      <c r="T113" s="738"/>
      <c r="U113" s="738"/>
      <c r="V113" s="738"/>
      <c r="W113" s="738"/>
      <c r="X113" s="738"/>
      <c r="Y113" s="738"/>
      <c r="Z113" s="738"/>
      <c r="AA113" s="738"/>
      <c r="AB113" s="738"/>
      <c r="AC113" s="738"/>
      <c r="AD113" s="738"/>
      <c r="AE113" s="738"/>
      <c r="AF113" s="738"/>
      <c r="AG113" s="738"/>
      <c r="AH113" s="738"/>
    </row>
    <row r="114" spans="2:34" ht="15" customHeight="1">
      <c r="B114" s="8"/>
      <c r="C114" s="887" t="s">
        <v>59</v>
      </c>
      <c r="D114" s="661"/>
      <c r="E114" s="661"/>
      <c r="F114" s="661"/>
      <c r="G114" s="661"/>
      <c r="H114" s="661"/>
      <c r="I114" s="662"/>
      <c r="J114" s="894"/>
      <c r="K114" s="894"/>
      <c r="L114" s="894"/>
      <c r="M114" s="894"/>
      <c r="N114" s="894"/>
      <c r="O114" s="894"/>
      <c r="P114" s="895"/>
      <c r="Q114" s="8"/>
      <c r="R114" s="738"/>
      <c r="S114" s="738"/>
      <c r="T114" s="738"/>
      <c r="U114" s="738"/>
      <c r="V114" s="738"/>
      <c r="W114" s="738"/>
      <c r="X114" s="738"/>
      <c r="Y114" s="738"/>
      <c r="Z114" s="738"/>
      <c r="AA114" s="738"/>
      <c r="AB114" s="738"/>
      <c r="AC114" s="738"/>
      <c r="AD114" s="738"/>
      <c r="AE114" s="738"/>
      <c r="AF114" s="738"/>
      <c r="AG114" s="738"/>
      <c r="AH114" s="738"/>
    </row>
    <row r="115" spans="2:34" ht="15" customHeight="1">
      <c r="B115" s="8"/>
      <c r="C115" s="309"/>
      <c r="D115" s="310"/>
      <c r="E115" s="310"/>
      <c r="F115" s="310"/>
      <c r="G115" s="310"/>
      <c r="H115" s="310"/>
      <c r="I115" s="311"/>
      <c r="J115" s="892"/>
      <c r="K115" s="892"/>
      <c r="L115" s="892"/>
      <c r="M115" s="892"/>
      <c r="N115" s="892"/>
      <c r="O115" s="892"/>
      <c r="P115" s="893"/>
      <c r="Q115" s="8"/>
      <c r="R115" s="738"/>
      <c r="S115" s="738"/>
      <c r="T115" s="738"/>
      <c r="U115" s="738"/>
      <c r="V115" s="738"/>
      <c r="W115" s="738"/>
      <c r="X115" s="738"/>
      <c r="Y115" s="738"/>
      <c r="Z115" s="738"/>
      <c r="AA115" s="738"/>
      <c r="AB115" s="738"/>
      <c r="AC115" s="738"/>
      <c r="AD115" s="738"/>
      <c r="AE115" s="738"/>
      <c r="AF115" s="738"/>
      <c r="AG115" s="738"/>
      <c r="AH115" s="738"/>
    </row>
    <row r="116" spans="2:34" ht="15" customHeight="1">
      <c r="B116" s="8"/>
      <c r="C116" s="887" t="s">
        <v>60</v>
      </c>
      <c r="D116" s="661"/>
      <c r="E116" s="661"/>
      <c r="F116" s="661"/>
      <c r="G116" s="661"/>
      <c r="H116" s="661"/>
      <c r="I116" s="661"/>
      <c r="J116" s="661"/>
      <c r="K116" s="661"/>
      <c r="L116" s="662"/>
      <c r="M116" s="896"/>
      <c r="N116" s="894"/>
      <c r="O116" s="894"/>
      <c r="P116" s="895"/>
      <c r="Q116" s="8"/>
      <c r="R116" s="738"/>
      <c r="S116" s="738"/>
      <c r="T116" s="738"/>
      <c r="U116" s="738"/>
      <c r="V116" s="738"/>
      <c r="W116" s="738"/>
      <c r="X116" s="738"/>
      <c r="Y116" s="738"/>
      <c r="Z116" s="738"/>
      <c r="AA116" s="738"/>
      <c r="AB116" s="738"/>
      <c r="AC116" s="738"/>
      <c r="AD116" s="738"/>
      <c r="AE116" s="738"/>
      <c r="AF116" s="738"/>
      <c r="AG116" s="738"/>
      <c r="AH116" s="738"/>
    </row>
    <row r="117" spans="2:34" ht="15" customHeight="1" thickBot="1">
      <c r="B117" s="8"/>
      <c r="C117" s="507"/>
      <c r="D117" s="508"/>
      <c r="E117" s="508"/>
      <c r="F117" s="508"/>
      <c r="G117" s="508"/>
      <c r="H117" s="508"/>
      <c r="I117" s="508"/>
      <c r="J117" s="508"/>
      <c r="K117" s="508"/>
      <c r="L117" s="509"/>
      <c r="M117" s="897"/>
      <c r="N117" s="898"/>
      <c r="O117" s="898"/>
      <c r="P117" s="899"/>
      <c r="Q117" s="8"/>
      <c r="R117" s="738"/>
      <c r="S117" s="738"/>
      <c r="T117" s="738"/>
      <c r="U117" s="738"/>
      <c r="V117" s="738"/>
      <c r="W117" s="738"/>
      <c r="X117" s="738"/>
      <c r="Y117" s="738"/>
      <c r="Z117" s="738"/>
      <c r="AA117" s="738"/>
      <c r="AB117" s="738"/>
      <c r="AC117" s="738"/>
      <c r="AD117" s="738"/>
      <c r="AE117" s="738"/>
      <c r="AF117" s="738"/>
      <c r="AG117" s="738"/>
      <c r="AH117" s="738"/>
    </row>
    <row r="118" spans="2:34" ht="15" customHeight="1">
      <c r="B118" s="8"/>
      <c r="C118" s="8"/>
      <c r="D118" s="8"/>
      <c r="E118" s="8"/>
      <c r="F118" s="29"/>
      <c r="G118" s="8"/>
      <c r="H118" s="8"/>
      <c r="I118" s="8"/>
      <c r="J118" s="8"/>
      <c r="K118" s="8"/>
      <c r="L118" s="8"/>
      <c r="M118" s="8"/>
      <c r="N118" s="8"/>
      <c r="O118" s="8"/>
      <c r="P118" s="8"/>
      <c r="Q118" s="8"/>
      <c r="R118" s="8"/>
      <c r="S118" s="8"/>
      <c r="T118" s="13"/>
      <c r="U118" s="13"/>
      <c r="V118" s="13"/>
      <c r="W118" s="13"/>
      <c r="X118" s="13"/>
      <c r="Y118" s="13"/>
      <c r="Z118" s="13"/>
      <c r="AA118" s="13"/>
      <c r="AB118" s="13"/>
      <c r="AC118" s="13"/>
      <c r="AD118" s="13"/>
      <c r="AE118" s="13"/>
      <c r="AF118" s="13"/>
      <c r="AG118" s="13"/>
      <c r="AH118" s="13"/>
    </row>
    <row r="119" spans="2:34" ht="15" customHeight="1" thickBot="1">
      <c r="B119" s="1" t="s">
        <v>61</v>
      </c>
      <c r="C119" s="38" t="s">
        <v>62</v>
      </c>
      <c r="D119" s="8"/>
      <c r="E119" s="8"/>
      <c r="F119" s="29"/>
      <c r="G119" s="8"/>
      <c r="H119" s="8"/>
      <c r="I119" s="8"/>
      <c r="J119" s="8"/>
      <c r="K119" s="8"/>
      <c r="L119" s="8"/>
      <c r="M119" s="8"/>
      <c r="N119" s="8"/>
      <c r="O119" s="8"/>
      <c r="P119" s="8"/>
      <c r="Q119" s="8"/>
      <c r="R119" s="8"/>
      <c r="S119" s="8"/>
      <c r="T119" s="13"/>
      <c r="U119" s="13"/>
      <c r="V119" s="13"/>
      <c r="W119" s="13"/>
      <c r="X119" s="13"/>
      <c r="Y119" s="13"/>
      <c r="Z119" s="13"/>
      <c r="AA119" s="13"/>
      <c r="AB119" s="13"/>
      <c r="AC119" s="13"/>
      <c r="AD119" s="13"/>
      <c r="AE119" s="13"/>
      <c r="AF119" s="13"/>
      <c r="AG119" s="13"/>
      <c r="AH119" s="13"/>
    </row>
    <row r="120" spans="2:34" ht="15" customHeight="1">
      <c r="B120" s="8"/>
      <c r="C120" s="708"/>
      <c r="D120" s="709"/>
      <c r="E120" s="709"/>
      <c r="F120" s="702" t="s">
        <v>63</v>
      </c>
      <c r="G120" s="702"/>
      <c r="H120" s="702"/>
      <c r="I120" s="702"/>
      <c r="J120" s="702"/>
      <c r="K120" s="702"/>
      <c r="L120" s="713"/>
      <c r="M120" s="713"/>
      <c r="N120" s="713"/>
      <c r="O120" s="713"/>
      <c r="P120" s="713"/>
      <c r="Q120" s="713"/>
      <c r="R120" s="713"/>
      <c r="S120" s="713"/>
      <c r="T120" s="713"/>
      <c r="U120" s="713"/>
      <c r="V120" s="713"/>
      <c r="W120" s="713"/>
      <c r="X120" s="713"/>
      <c r="Y120" s="713"/>
      <c r="Z120" s="713"/>
      <c r="AA120" s="713"/>
      <c r="AB120" s="713"/>
      <c r="AC120" s="713"/>
      <c r="AD120" s="713"/>
      <c r="AE120" s="713"/>
      <c r="AF120" s="713"/>
      <c r="AG120" s="713"/>
      <c r="AH120" s="714"/>
    </row>
    <row r="121" spans="2:34" ht="15" customHeight="1">
      <c r="B121" s="8"/>
      <c r="C121" s="710"/>
      <c r="D121" s="647"/>
      <c r="E121" s="647"/>
      <c r="F121" s="283"/>
      <c r="G121" s="283"/>
      <c r="H121" s="283"/>
      <c r="I121" s="283"/>
      <c r="J121" s="283"/>
      <c r="K121" s="283"/>
      <c r="L121" s="407"/>
      <c r="M121" s="407"/>
      <c r="N121" s="407"/>
      <c r="O121" s="407"/>
      <c r="P121" s="407"/>
      <c r="Q121" s="407"/>
      <c r="R121" s="407"/>
      <c r="S121" s="407"/>
      <c r="T121" s="407"/>
      <c r="U121" s="407"/>
      <c r="V121" s="407"/>
      <c r="W121" s="407"/>
      <c r="X121" s="407"/>
      <c r="Y121" s="407"/>
      <c r="Z121" s="407"/>
      <c r="AA121" s="407"/>
      <c r="AB121" s="407"/>
      <c r="AC121" s="407"/>
      <c r="AD121" s="407"/>
      <c r="AE121" s="407"/>
      <c r="AF121" s="407"/>
      <c r="AG121" s="407"/>
      <c r="AH121" s="715"/>
    </row>
    <row r="122" spans="2:34" ht="15" customHeight="1">
      <c r="B122" s="8"/>
      <c r="C122" s="710"/>
      <c r="D122" s="647"/>
      <c r="E122" s="647"/>
      <c r="F122" s="716" t="s">
        <v>64</v>
      </c>
      <c r="G122" s="661"/>
      <c r="H122" s="661"/>
      <c r="I122" s="661"/>
      <c r="J122" s="661"/>
      <c r="K122" s="662"/>
      <c r="L122" s="283" t="s">
        <v>39</v>
      </c>
      <c r="M122" s="283"/>
      <c r="N122" s="283"/>
      <c r="O122" s="283"/>
      <c r="P122" s="283"/>
      <c r="Q122" s="283"/>
      <c r="R122" s="324"/>
      <c r="S122" s="324"/>
      <c r="T122" s="416" t="s">
        <v>14</v>
      </c>
      <c r="U122" s="324"/>
      <c r="V122" s="324"/>
      <c r="W122" s="325"/>
      <c r="X122" s="283" t="s">
        <v>40</v>
      </c>
      <c r="Y122" s="283"/>
      <c r="Z122" s="283"/>
      <c r="AA122" s="283"/>
      <c r="AB122" s="283"/>
      <c r="AC122" s="324"/>
      <c r="AD122" s="324"/>
      <c r="AE122" s="416" t="s">
        <v>14</v>
      </c>
      <c r="AF122" s="416"/>
      <c r="AG122" s="324"/>
      <c r="AH122" s="735"/>
    </row>
    <row r="123" spans="2:34" ht="15" customHeight="1" thickBot="1">
      <c r="B123" s="8"/>
      <c r="C123" s="711"/>
      <c r="D123" s="712"/>
      <c r="E123" s="712"/>
      <c r="F123" s="511"/>
      <c r="G123" s="508"/>
      <c r="H123" s="508"/>
      <c r="I123" s="508"/>
      <c r="J123" s="508"/>
      <c r="K123" s="509"/>
      <c r="L123" s="285"/>
      <c r="M123" s="285"/>
      <c r="N123" s="285"/>
      <c r="O123" s="285"/>
      <c r="P123" s="285"/>
      <c r="Q123" s="285"/>
      <c r="R123" s="444"/>
      <c r="S123" s="444"/>
      <c r="T123" s="442"/>
      <c r="U123" s="444"/>
      <c r="V123" s="444"/>
      <c r="W123" s="445"/>
      <c r="X123" s="285"/>
      <c r="Y123" s="285"/>
      <c r="Z123" s="285"/>
      <c r="AA123" s="285"/>
      <c r="AB123" s="285"/>
      <c r="AC123" s="444"/>
      <c r="AD123" s="444"/>
      <c r="AE123" s="442"/>
      <c r="AF123" s="442"/>
      <c r="AG123" s="444"/>
      <c r="AH123" s="736"/>
    </row>
    <row r="124" spans="2:34" ht="15" customHeight="1">
      <c r="B124" s="8"/>
      <c r="C124" s="12"/>
      <c r="D124" s="8"/>
      <c r="E124" s="8"/>
      <c r="F124" s="29"/>
      <c r="G124" s="8"/>
      <c r="H124" s="8"/>
      <c r="I124" s="8"/>
      <c r="J124" s="8"/>
      <c r="K124" s="8"/>
      <c r="L124" s="8"/>
      <c r="M124" s="8"/>
      <c r="N124" s="8"/>
      <c r="O124" s="8"/>
      <c r="P124" s="8"/>
      <c r="Q124" s="8"/>
      <c r="R124" s="8"/>
      <c r="S124" s="8"/>
      <c r="T124" s="13"/>
      <c r="U124" s="13"/>
      <c r="V124" s="13"/>
      <c r="W124" s="13"/>
      <c r="X124" s="13"/>
      <c r="Y124" s="13"/>
      <c r="Z124" s="13"/>
      <c r="AA124" s="13"/>
      <c r="AB124" s="13"/>
      <c r="AC124" s="13"/>
      <c r="AD124" s="13"/>
      <c r="AE124" s="13"/>
      <c r="AF124" s="13"/>
      <c r="AG124" s="13"/>
      <c r="AH124" s="13"/>
    </row>
    <row r="125" spans="2:34" ht="15" customHeight="1" thickBot="1">
      <c r="B125" s="1" t="s">
        <v>65</v>
      </c>
      <c r="C125" s="25" t="s">
        <v>66</v>
      </c>
      <c r="D125" s="8"/>
      <c r="E125" s="8"/>
      <c r="F125" s="29"/>
      <c r="G125" s="8"/>
      <c r="H125" s="8"/>
      <c r="I125" s="8"/>
      <c r="J125" s="8"/>
      <c r="K125" s="8"/>
      <c r="L125" s="8"/>
      <c r="M125" s="8"/>
      <c r="N125" s="8"/>
      <c r="O125" s="8"/>
      <c r="P125" s="8"/>
      <c r="Q125" s="8"/>
      <c r="R125" s="8"/>
      <c r="S125" s="8"/>
      <c r="T125" s="13"/>
      <c r="U125" s="13"/>
      <c r="V125" s="13"/>
      <c r="W125" s="13"/>
      <c r="X125" s="13"/>
      <c r="Y125" s="13"/>
      <c r="Z125" s="13"/>
      <c r="AA125" s="13"/>
      <c r="AB125" s="13"/>
      <c r="AC125" s="13"/>
      <c r="AD125" s="13"/>
      <c r="AE125" s="13"/>
      <c r="AF125" s="13"/>
      <c r="AG125" s="13"/>
      <c r="AH125" s="13"/>
    </row>
    <row r="126" spans="2:34" ht="15" customHeight="1">
      <c r="B126" s="8"/>
      <c r="C126" s="708"/>
      <c r="D126" s="709"/>
      <c r="E126" s="709"/>
      <c r="F126" s="702" t="s">
        <v>63</v>
      </c>
      <c r="G126" s="702"/>
      <c r="H126" s="702"/>
      <c r="I126" s="702"/>
      <c r="J126" s="702"/>
      <c r="K126" s="702"/>
      <c r="L126" s="713"/>
      <c r="M126" s="713"/>
      <c r="N126" s="713"/>
      <c r="O126" s="713"/>
      <c r="P126" s="713"/>
      <c r="Q126" s="713"/>
      <c r="R126" s="713"/>
      <c r="S126" s="713"/>
      <c r="T126" s="713"/>
      <c r="U126" s="713"/>
      <c r="V126" s="713"/>
      <c r="W126" s="713"/>
      <c r="X126" s="713"/>
      <c r="Y126" s="713"/>
      <c r="Z126" s="713"/>
      <c r="AA126" s="713"/>
      <c r="AB126" s="713"/>
      <c r="AC126" s="713"/>
      <c r="AD126" s="713"/>
      <c r="AE126" s="713"/>
      <c r="AF126" s="713"/>
      <c r="AG126" s="713"/>
      <c r="AH126" s="713"/>
    </row>
    <row r="127" spans="2:34" ht="15" customHeight="1" thickBot="1">
      <c r="B127" s="8"/>
      <c r="C127" s="711"/>
      <c r="D127" s="712"/>
      <c r="E127" s="712"/>
      <c r="F127" s="285"/>
      <c r="G127" s="285"/>
      <c r="H127" s="285"/>
      <c r="I127" s="285"/>
      <c r="J127" s="285"/>
      <c r="K127" s="285"/>
      <c r="L127" s="408"/>
      <c r="M127" s="408"/>
      <c r="N127" s="408"/>
      <c r="O127" s="408"/>
      <c r="P127" s="408"/>
      <c r="Q127" s="408"/>
      <c r="R127" s="408"/>
      <c r="S127" s="408"/>
      <c r="T127" s="408"/>
      <c r="U127" s="408"/>
      <c r="V127" s="408"/>
      <c r="W127" s="408"/>
      <c r="X127" s="408"/>
      <c r="Y127" s="408"/>
      <c r="Z127" s="408"/>
      <c r="AA127" s="408"/>
      <c r="AB127" s="408"/>
      <c r="AC127" s="408"/>
      <c r="AD127" s="408"/>
      <c r="AE127" s="408"/>
      <c r="AF127" s="408"/>
      <c r="AG127" s="408"/>
      <c r="AH127" s="408"/>
    </row>
    <row r="128" spans="2:34" ht="15" customHeight="1">
      <c r="B128" s="8"/>
      <c r="C128" s="14"/>
      <c r="D128" s="8"/>
      <c r="E128" s="8"/>
      <c r="F128" s="29"/>
      <c r="G128" s="8"/>
      <c r="H128" s="8"/>
      <c r="I128" s="8"/>
      <c r="J128" s="8"/>
      <c r="K128" s="8"/>
      <c r="L128" s="8"/>
      <c r="M128" s="8"/>
      <c r="N128" s="8"/>
      <c r="O128" s="8"/>
      <c r="P128" s="8"/>
      <c r="Q128" s="8"/>
      <c r="R128" s="8"/>
      <c r="S128" s="8"/>
      <c r="T128" s="13"/>
      <c r="U128" s="13"/>
      <c r="V128" s="13"/>
      <c r="W128" s="13"/>
      <c r="X128" s="13"/>
      <c r="Y128" s="13"/>
      <c r="Z128" s="13"/>
      <c r="AA128" s="13"/>
      <c r="AB128" s="13"/>
      <c r="AC128" s="13"/>
      <c r="AD128" s="13"/>
      <c r="AE128" s="13"/>
      <c r="AF128" s="13"/>
      <c r="AG128" s="13"/>
      <c r="AH128" s="13"/>
    </row>
    <row r="129" spans="2:34" ht="15" customHeight="1">
      <c r="B129" s="1" t="s">
        <v>67</v>
      </c>
      <c r="C129" s="38" t="s">
        <v>68</v>
      </c>
      <c r="D129" s="8"/>
      <c r="E129" s="8"/>
      <c r="F129" s="29"/>
      <c r="G129" s="8"/>
      <c r="H129" s="8"/>
      <c r="I129" s="8"/>
      <c r="J129" s="8"/>
      <c r="K129" s="8"/>
      <c r="L129" s="8"/>
      <c r="M129" s="8"/>
      <c r="N129" s="8"/>
      <c r="O129" s="8"/>
      <c r="P129" s="8"/>
      <c r="Q129" s="8"/>
      <c r="R129" s="8"/>
      <c r="S129" s="8"/>
      <c r="T129" s="13"/>
      <c r="U129" s="13"/>
      <c r="V129" s="13"/>
      <c r="W129" s="13"/>
      <c r="X129" s="13"/>
      <c r="Y129" s="13"/>
      <c r="Z129" s="13"/>
      <c r="AA129" s="13"/>
      <c r="AB129" s="13"/>
      <c r="AC129" s="13"/>
      <c r="AD129" s="13"/>
      <c r="AE129" s="13"/>
      <c r="AF129" s="13"/>
      <c r="AG129" s="13"/>
      <c r="AH129" s="13"/>
    </row>
    <row r="130" spans="2:34" ht="15" customHeight="1">
      <c r="B130" s="8"/>
      <c r="C130" s="663"/>
      <c r="D130" s="664"/>
      <c r="E130" s="665"/>
      <c r="F130" s="703" t="s">
        <v>69</v>
      </c>
      <c r="G130" s="704"/>
      <c r="H130" s="704"/>
      <c r="I130" s="704"/>
      <c r="J130" s="704"/>
      <c r="K130" s="704"/>
      <c r="L130" s="705"/>
      <c r="M130" s="705"/>
      <c r="N130" s="705"/>
      <c r="O130" s="705"/>
      <c r="P130" s="705"/>
      <c r="Q130" s="705"/>
      <c r="R130" s="705"/>
      <c r="S130" s="705"/>
      <c r="T130" s="705"/>
      <c r="U130" s="705"/>
      <c r="V130" s="705"/>
      <c r="W130" s="705"/>
      <c r="X130" s="705"/>
      <c r="Y130" s="705"/>
      <c r="Z130" s="705"/>
      <c r="AA130" s="705"/>
      <c r="AB130" s="705"/>
      <c r="AC130" s="705"/>
      <c r="AD130" s="705"/>
      <c r="AE130" s="705"/>
      <c r="AF130" s="705"/>
      <c r="AG130" s="705"/>
      <c r="AH130" s="706"/>
    </row>
    <row r="131" spans="2:34" ht="15" customHeight="1">
      <c r="B131" s="8"/>
      <c r="C131" s="646"/>
      <c r="D131" s="647"/>
      <c r="E131" s="648"/>
      <c r="F131" s="653"/>
      <c r="G131" s="283"/>
      <c r="H131" s="283"/>
      <c r="I131" s="283"/>
      <c r="J131" s="283"/>
      <c r="K131" s="283"/>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707"/>
    </row>
    <row r="132" spans="2:34" ht="15" customHeight="1">
      <c r="B132" s="8"/>
      <c r="C132" s="646"/>
      <c r="D132" s="647"/>
      <c r="E132" s="648"/>
      <c r="F132" s="661" t="s">
        <v>70</v>
      </c>
      <c r="G132" s="661"/>
      <c r="H132" s="661"/>
      <c r="I132" s="661"/>
      <c r="J132" s="661"/>
      <c r="K132" s="662"/>
      <c r="L132" s="323"/>
      <c r="M132" s="324"/>
      <c r="N132" s="324"/>
      <c r="O132" s="324"/>
      <c r="P132" s="324"/>
      <c r="Q132" s="325"/>
      <c r="R132" s="283" t="s">
        <v>71</v>
      </c>
      <c r="S132" s="283"/>
      <c r="T132" s="283"/>
      <c r="U132" s="283"/>
      <c r="V132" s="283"/>
      <c r="W132" s="283"/>
      <c r="X132" s="287"/>
      <c r="Y132" s="287"/>
      <c r="Z132" s="287"/>
      <c r="AA132" s="287"/>
      <c r="AB132" s="287"/>
      <c r="AC132" s="287"/>
      <c r="AD132" s="287"/>
      <c r="AE132" s="287"/>
      <c r="AF132" s="287"/>
      <c r="AG132" s="287"/>
      <c r="AH132" s="717"/>
    </row>
    <row r="133" spans="2:34" ht="15" customHeight="1">
      <c r="B133" s="8"/>
      <c r="C133" s="646"/>
      <c r="D133" s="647"/>
      <c r="E133" s="648"/>
      <c r="F133" s="310"/>
      <c r="G133" s="310"/>
      <c r="H133" s="310"/>
      <c r="I133" s="310"/>
      <c r="J133" s="310"/>
      <c r="K133" s="311"/>
      <c r="L133" s="326"/>
      <c r="M133" s="327"/>
      <c r="N133" s="327"/>
      <c r="O133" s="327"/>
      <c r="P133" s="327"/>
      <c r="Q133" s="328"/>
      <c r="R133" s="283"/>
      <c r="S133" s="283"/>
      <c r="T133" s="283"/>
      <c r="U133" s="283"/>
      <c r="V133" s="283"/>
      <c r="W133" s="283"/>
      <c r="X133" s="330"/>
      <c r="Y133" s="330"/>
      <c r="Z133" s="330"/>
      <c r="AA133" s="330"/>
      <c r="AB133" s="330"/>
      <c r="AC133" s="330"/>
      <c r="AD133" s="330"/>
      <c r="AE133" s="330"/>
      <c r="AF133" s="330"/>
      <c r="AG133" s="330"/>
      <c r="AH133" s="718"/>
    </row>
    <row r="134" spans="2:34" ht="15" customHeight="1">
      <c r="B134" s="8"/>
      <c r="C134" s="646"/>
      <c r="D134" s="647"/>
      <c r="E134" s="648"/>
      <c r="F134" s="661" t="s">
        <v>64</v>
      </c>
      <c r="G134" s="661"/>
      <c r="H134" s="661"/>
      <c r="I134" s="661"/>
      <c r="J134" s="661"/>
      <c r="K134" s="662"/>
      <c r="L134" s="283" t="s">
        <v>39</v>
      </c>
      <c r="M134" s="283"/>
      <c r="N134" s="283"/>
      <c r="O134" s="283"/>
      <c r="P134" s="283"/>
      <c r="Q134" s="283"/>
      <c r="R134" s="324"/>
      <c r="S134" s="324"/>
      <c r="T134" s="416" t="s">
        <v>14</v>
      </c>
      <c r="U134" s="324"/>
      <c r="V134" s="324"/>
      <c r="W134" s="325"/>
      <c r="X134" s="283" t="s">
        <v>40</v>
      </c>
      <c r="Y134" s="283"/>
      <c r="Z134" s="283"/>
      <c r="AA134" s="283"/>
      <c r="AB134" s="283"/>
      <c r="AC134" s="324"/>
      <c r="AD134" s="324"/>
      <c r="AE134" s="416" t="s">
        <v>14</v>
      </c>
      <c r="AF134" s="416"/>
      <c r="AG134" s="324"/>
      <c r="AH134" s="623"/>
    </row>
    <row r="135" spans="2:34" ht="15" customHeight="1">
      <c r="B135" s="8"/>
      <c r="C135" s="666"/>
      <c r="D135" s="667"/>
      <c r="E135" s="668"/>
      <c r="F135" s="689"/>
      <c r="G135" s="689"/>
      <c r="H135" s="689"/>
      <c r="I135" s="689"/>
      <c r="J135" s="689"/>
      <c r="K135" s="690"/>
      <c r="L135" s="688"/>
      <c r="M135" s="688"/>
      <c r="N135" s="688"/>
      <c r="O135" s="688"/>
      <c r="P135" s="688"/>
      <c r="Q135" s="688"/>
      <c r="R135" s="624"/>
      <c r="S135" s="624"/>
      <c r="T135" s="719"/>
      <c r="U135" s="624"/>
      <c r="V135" s="624"/>
      <c r="W135" s="687"/>
      <c r="X135" s="688"/>
      <c r="Y135" s="688"/>
      <c r="Z135" s="688"/>
      <c r="AA135" s="688"/>
      <c r="AB135" s="688"/>
      <c r="AC135" s="624"/>
      <c r="AD135" s="624"/>
      <c r="AE135" s="719"/>
      <c r="AF135" s="719"/>
      <c r="AG135" s="624"/>
      <c r="AH135" s="625"/>
    </row>
    <row r="136" spans="2:34" ht="15" customHeight="1">
      <c r="B136" s="8"/>
      <c r="C136" s="643"/>
      <c r="D136" s="644"/>
      <c r="E136" s="645"/>
      <c r="F136" s="311" t="s">
        <v>69</v>
      </c>
      <c r="G136" s="652"/>
      <c r="H136" s="652"/>
      <c r="I136" s="652"/>
      <c r="J136" s="652"/>
      <c r="K136" s="319"/>
      <c r="L136" s="655"/>
      <c r="M136" s="656"/>
      <c r="N136" s="656"/>
      <c r="O136" s="656"/>
      <c r="P136" s="656"/>
      <c r="Q136" s="656"/>
      <c r="R136" s="656"/>
      <c r="S136" s="656"/>
      <c r="T136" s="656"/>
      <c r="U136" s="656"/>
      <c r="V136" s="656"/>
      <c r="W136" s="656"/>
      <c r="X136" s="656"/>
      <c r="Y136" s="656"/>
      <c r="Z136" s="656"/>
      <c r="AA136" s="656"/>
      <c r="AB136" s="656"/>
      <c r="AC136" s="656"/>
      <c r="AD136" s="656"/>
      <c r="AE136" s="656"/>
      <c r="AF136" s="656"/>
      <c r="AG136" s="656"/>
      <c r="AH136" s="657"/>
    </row>
    <row r="137" spans="2:34" ht="15" customHeight="1">
      <c r="B137" s="8"/>
      <c r="C137" s="646"/>
      <c r="D137" s="647"/>
      <c r="E137" s="648"/>
      <c r="F137" s="653"/>
      <c r="G137" s="283"/>
      <c r="H137" s="283"/>
      <c r="I137" s="283"/>
      <c r="J137" s="283"/>
      <c r="K137" s="654"/>
      <c r="L137" s="658"/>
      <c r="M137" s="659"/>
      <c r="N137" s="659"/>
      <c r="O137" s="659"/>
      <c r="P137" s="659"/>
      <c r="Q137" s="659"/>
      <c r="R137" s="659"/>
      <c r="S137" s="659"/>
      <c r="T137" s="659"/>
      <c r="U137" s="659"/>
      <c r="V137" s="659"/>
      <c r="W137" s="659"/>
      <c r="X137" s="659"/>
      <c r="Y137" s="659"/>
      <c r="Z137" s="659"/>
      <c r="AA137" s="659"/>
      <c r="AB137" s="659"/>
      <c r="AC137" s="659"/>
      <c r="AD137" s="659"/>
      <c r="AE137" s="659"/>
      <c r="AF137" s="659"/>
      <c r="AG137" s="659"/>
      <c r="AH137" s="660"/>
    </row>
    <row r="138" spans="2:34" ht="15" customHeight="1">
      <c r="B138" s="8"/>
      <c r="C138" s="646"/>
      <c r="D138" s="647"/>
      <c r="E138" s="648"/>
      <c r="F138" s="661" t="s">
        <v>70</v>
      </c>
      <c r="G138" s="661"/>
      <c r="H138" s="661"/>
      <c r="I138" s="661"/>
      <c r="J138" s="661"/>
      <c r="K138" s="662"/>
      <c r="L138" s="671"/>
      <c r="M138" s="601"/>
      <c r="N138" s="601"/>
      <c r="O138" s="601"/>
      <c r="P138" s="601"/>
      <c r="Q138" s="672"/>
      <c r="R138" s="600" t="s">
        <v>71</v>
      </c>
      <c r="S138" s="600"/>
      <c r="T138" s="600"/>
      <c r="U138" s="600"/>
      <c r="V138" s="600"/>
      <c r="W138" s="676"/>
      <c r="X138" s="678"/>
      <c r="Y138" s="679"/>
      <c r="Z138" s="679"/>
      <c r="AA138" s="679"/>
      <c r="AB138" s="679"/>
      <c r="AC138" s="679"/>
      <c r="AD138" s="679"/>
      <c r="AE138" s="679"/>
      <c r="AF138" s="679"/>
      <c r="AG138" s="679"/>
      <c r="AH138" s="680"/>
    </row>
    <row r="139" spans="2:34" ht="15" customHeight="1">
      <c r="B139" s="8"/>
      <c r="C139" s="646"/>
      <c r="D139" s="647"/>
      <c r="E139" s="648"/>
      <c r="F139" s="310"/>
      <c r="G139" s="310"/>
      <c r="H139" s="310"/>
      <c r="I139" s="310"/>
      <c r="J139" s="310"/>
      <c r="K139" s="311"/>
      <c r="L139" s="673"/>
      <c r="M139" s="674"/>
      <c r="N139" s="674"/>
      <c r="O139" s="674"/>
      <c r="P139" s="674"/>
      <c r="Q139" s="675"/>
      <c r="R139" s="592"/>
      <c r="S139" s="592"/>
      <c r="T139" s="592"/>
      <c r="U139" s="592"/>
      <c r="V139" s="592"/>
      <c r="W139" s="677"/>
      <c r="X139" s="681"/>
      <c r="Y139" s="682"/>
      <c r="Z139" s="682"/>
      <c r="AA139" s="682"/>
      <c r="AB139" s="682"/>
      <c r="AC139" s="682"/>
      <c r="AD139" s="682"/>
      <c r="AE139" s="682"/>
      <c r="AF139" s="682"/>
      <c r="AG139" s="682"/>
      <c r="AH139" s="683"/>
    </row>
    <row r="140" spans="2:34" ht="15" customHeight="1">
      <c r="B140" s="8"/>
      <c r="C140" s="646"/>
      <c r="D140" s="647"/>
      <c r="E140" s="648"/>
      <c r="F140" s="661" t="s">
        <v>64</v>
      </c>
      <c r="G140" s="661"/>
      <c r="H140" s="661"/>
      <c r="I140" s="661"/>
      <c r="J140" s="661"/>
      <c r="K140" s="662"/>
      <c r="L140" s="592" t="s">
        <v>39</v>
      </c>
      <c r="M140" s="592"/>
      <c r="N140" s="592"/>
      <c r="O140" s="592"/>
      <c r="P140" s="592"/>
      <c r="Q140" s="592"/>
      <c r="R140" s="594"/>
      <c r="S140" s="594"/>
      <c r="T140" s="596" t="s">
        <v>14</v>
      </c>
      <c r="U140" s="594"/>
      <c r="V140" s="594"/>
      <c r="W140" s="598"/>
      <c r="X140" s="600" t="s">
        <v>40</v>
      </c>
      <c r="Y140" s="600"/>
      <c r="Z140" s="600"/>
      <c r="AA140" s="600"/>
      <c r="AB140" s="600"/>
      <c r="AC140" s="601"/>
      <c r="AD140" s="601"/>
      <c r="AE140" s="870" t="s">
        <v>14</v>
      </c>
      <c r="AF140" s="870"/>
      <c r="AG140" s="601"/>
      <c r="AH140" s="696"/>
    </row>
    <row r="141" spans="2:34" ht="15" customHeight="1">
      <c r="B141" s="8"/>
      <c r="C141" s="649"/>
      <c r="D141" s="650"/>
      <c r="E141" s="651"/>
      <c r="F141" s="689"/>
      <c r="G141" s="689"/>
      <c r="H141" s="689"/>
      <c r="I141" s="689"/>
      <c r="J141" s="689"/>
      <c r="K141" s="690"/>
      <c r="L141" s="593"/>
      <c r="M141" s="593"/>
      <c r="N141" s="593"/>
      <c r="O141" s="593"/>
      <c r="P141" s="593"/>
      <c r="Q141" s="593"/>
      <c r="R141" s="595"/>
      <c r="S141" s="595"/>
      <c r="T141" s="597"/>
      <c r="U141" s="595"/>
      <c r="V141" s="595"/>
      <c r="W141" s="599"/>
      <c r="X141" s="593"/>
      <c r="Y141" s="593"/>
      <c r="Z141" s="593"/>
      <c r="AA141" s="593"/>
      <c r="AB141" s="593"/>
      <c r="AC141" s="595"/>
      <c r="AD141" s="595"/>
      <c r="AE141" s="597"/>
      <c r="AF141" s="597"/>
      <c r="AG141" s="595"/>
      <c r="AH141" s="603"/>
    </row>
    <row r="142" spans="2:34" ht="15" customHeight="1">
      <c r="B142" s="8"/>
      <c r="C142" s="663"/>
      <c r="D142" s="664"/>
      <c r="E142" s="665"/>
      <c r="F142" s="311" t="s">
        <v>69</v>
      </c>
      <c r="G142" s="652"/>
      <c r="H142" s="652"/>
      <c r="I142" s="652"/>
      <c r="J142" s="652"/>
      <c r="K142" s="652"/>
      <c r="L142" s="656"/>
      <c r="M142" s="656"/>
      <c r="N142" s="656"/>
      <c r="O142" s="656"/>
      <c r="P142" s="656"/>
      <c r="Q142" s="656"/>
      <c r="R142" s="656"/>
      <c r="S142" s="656"/>
      <c r="T142" s="656"/>
      <c r="U142" s="656"/>
      <c r="V142" s="656"/>
      <c r="W142" s="656"/>
      <c r="X142" s="656"/>
      <c r="Y142" s="656"/>
      <c r="Z142" s="656"/>
      <c r="AA142" s="656"/>
      <c r="AB142" s="656"/>
      <c r="AC142" s="656"/>
      <c r="AD142" s="656"/>
      <c r="AE142" s="656"/>
      <c r="AF142" s="656"/>
      <c r="AG142" s="656"/>
      <c r="AH142" s="657"/>
    </row>
    <row r="143" spans="2:34" ht="15" customHeight="1">
      <c r="B143" s="8"/>
      <c r="C143" s="646"/>
      <c r="D143" s="647"/>
      <c r="E143" s="648"/>
      <c r="F143" s="653"/>
      <c r="G143" s="283"/>
      <c r="H143" s="283"/>
      <c r="I143" s="283"/>
      <c r="J143" s="283"/>
      <c r="K143" s="283"/>
      <c r="L143" s="669"/>
      <c r="M143" s="669"/>
      <c r="N143" s="669"/>
      <c r="O143" s="669"/>
      <c r="P143" s="669"/>
      <c r="Q143" s="669"/>
      <c r="R143" s="669"/>
      <c r="S143" s="669"/>
      <c r="T143" s="669"/>
      <c r="U143" s="669"/>
      <c r="V143" s="669"/>
      <c r="W143" s="669"/>
      <c r="X143" s="669"/>
      <c r="Y143" s="669"/>
      <c r="Z143" s="669"/>
      <c r="AA143" s="669"/>
      <c r="AB143" s="669"/>
      <c r="AC143" s="669"/>
      <c r="AD143" s="669"/>
      <c r="AE143" s="669"/>
      <c r="AF143" s="669"/>
      <c r="AG143" s="669"/>
      <c r="AH143" s="670"/>
    </row>
    <row r="144" spans="2:34" ht="15" customHeight="1">
      <c r="B144" s="8"/>
      <c r="C144" s="646"/>
      <c r="D144" s="647"/>
      <c r="E144" s="648"/>
      <c r="F144" s="661" t="s">
        <v>70</v>
      </c>
      <c r="G144" s="661"/>
      <c r="H144" s="661"/>
      <c r="I144" s="661"/>
      <c r="J144" s="661"/>
      <c r="K144" s="662"/>
      <c r="L144" s="691"/>
      <c r="M144" s="594"/>
      <c r="N144" s="594"/>
      <c r="O144" s="594"/>
      <c r="P144" s="594"/>
      <c r="Q144" s="598"/>
      <c r="R144" s="592" t="s">
        <v>71</v>
      </c>
      <c r="S144" s="592"/>
      <c r="T144" s="592"/>
      <c r="U144" s="592"/>
      <c r="V144" s="592"/>
      <c r="W144" s="592"/>
      <c r="X144" s="692"/>
      <c r="Y144" s="692"/>
      <c r="Z144" s="692"/>
      <c r="AA144" s="692"/>
      <c r="AB144" s="692"/>
      <c r="AC144" s="692"/>
      <c r="AD144" s="692"/>
      <c r="AE144" s="692"/>
      <c r="AF144" s="692"/>
      <c r="AG144" s="692"/>
      <c r="AH144" s="693"/>
    </row>
    <row r="145" spans="2:34" ht="15" customHeight="1">
      <c r="B145" s="8"/>
      <c r="C145" s="646"/>
      <c r="D145" s="647"/>
      <c r="E145" s="648"/>
      <c r="F145" s="310"/>
      <c r="G145" s="310"/>
      <c r="H145" s="310"/>
      <c r="I145" s="310"/>
      <c r="J145" s="310"/>
      <c r="K145" s="311"/>
      <c r="L145" s="673"/>
      <c r="M145" s="674"/>
      <c r="N145" s="674"/>
      <c r="O145" s="674"/>
      <c r="P145" s="674"/>
      <c r="Q145" s="675"/>
      <c r="R145" s="592"/>
      <c r="S145" s="592"/>
      <c r="T145" s="592"/>
      <c r="U145" s="592"/>
      <c r="V145" s="592"/>
      <c r="W145" s="592"/>
      <c r="X145" s="694"/>
      <c r="Y145" s="694"/>
      <c r="Z145" s="694"/>
      <c r="AA145" s="694"/>
      <c r="AB145" s="694"/>
      <c r="AC145" s="694"/>
      <c r="AD145" s="694"/>
      <c r="AE145" s="694"/>
      <c r="AF145" s="694"/>
      <c r="AG145" s="694"/>
      <c r="AH145" s="695"/>
    </row>
    <row r="146" spans="2:34" ht="15" customHeight="1">
      <c r="B146" s="8"/>
      <c r="C146" s="646"/>
      <c r="D146" s="647"/>
      <c r="E146" s="648"/>
      <c r="F146" s="661" t="s">
        <v>64</v>
      </c>
      <c r="G146" s="661"/>
      <c r="H146" s="661"/>
      <c r="I146" s="661"/>
      <c r="J146" s="661"/>
      <c r="K146" s="662"/>
      <c r="L146" s="592" t="s">
        <v>39</v>
      </c>
      <c r="M146" s="592"/>
      <c r="N146" s="592"/>
      <c r="O146" s="592"/>
      <c r="P146" s="592"/>
      <c r="Q146" s="592"/>
      <c r="R146" s="594"/>
      <c r="S146" s="594"/>
      <c r="T146" s="596" t="s">
        <v>14</v>
      </c>
      <c r="U146" s="594"/>
      <c r="V146" s="594"/>
      <c r="W146" s="598"/>
      <c r="X146" s="592" t="s">
        <v>40</v>
      </c>
      <c r="Y146" s="592"/>
      <c r="Z146" s="592"/>
      <c r="AA146" s="592"/>
      <c r="AB146" s="592"/>
      <c r="AC146" s="594"/>
      <c r="AD146" s="594"/>
      <c r="AE146" s="596" t="s">
        <v>14</v>
      </c>
      <c r="AF146" s="596"/>
      <c r="AG146" s="594"/>
      <c r="AH146" s="602"/>
    </row>
    <row r="147" spans="2:34" ht="15" customHeight="1">
      <c r="B147" s="8"/>
      <c r="C147" s="666"/>
      <c r="D147" s="667"/>
      <c r="E147" s="668"/>
      <c r="F147" s="689"/>
      <c r="G147" s="689"/>
      <c r="H147" s="689"/>
      <c r="I147" s="689"/>
      <c r="J147" s="689"/>
      <c r="K147" s="690"/>
      <c r="L147" s="593"/>
      <c r="M147" s="593"/>
      <c r="N147" s="593"/>
      <c r="O147" s="593"/>
      <c r="P147" s="593"/>
      <c r="Q147" s="593"/>
      <c r="R147" s="595"/>
      <c r="S147" s="595"/>
      <c r="T147" s="597"/>
      <c r="U147" s="595"/>
      <c r="V147" s="595"/>
      <c r="W147" s="599"/>
      <c r="X147" s="593"/>
      <c r="Y147" s="593"/>
      <c r="Z147" s="593"/>
      <c r="AA147" s="593"/>
      <c r="AB147" s="593"/>
      <c r="AC147" s="595"/>
      <c r="AD147" s="595"/>
      <c r="AE147" s="597"/>
      <c r="AF147" s="597"/>
      <c r="AG147" s="595"/>
      <c r="AH147" s="603"/>
    </row>
    <row r="148" spans="2:34" ht="15" customHeight="1">
      <c r="T148" s="34"/>
      <c r="U148" s="34"/>
      <c r="V148" s="34"/>
      <c r="W148" s="34"/>
      <c r="X148" s="34"/>
      <c r="Y148" s="34"/>
      <c r="Z148" s="34"/>
      <c r="AA148" s="34"/>
      <c r="AB148" s="34"/>
      <c r="AC148" s="34"/>
      <c r="AD148" s="34"/>
      <c r="AE148" s="34"/>
      <c r="AF148" s="34"/>
      <c r="AG148" s="34"/>
      <c r="AH148" s="34"/>
    </row>
    <row r="150" spans="2:34" ht="15" customHeight="1">
      <c r="B150" s="393" t="s">
        <v>72</v>
      </c>
      <c r="C150" s="393"/>
      <c r="D150" s="393"/>
      <c r="E150" s="393"/>
      <c r="F150" s="393"/>
      <c r="G150" s="393"/>
      <c r="H150" s="393"/>
      <c r="I150" s="393"/>
      <c r="J150" s="393"/>
      <c r="K150" s="393"/>
      <c r="L150" s="393"/>
      <c r="M150" s="393"/>
      <c r="N150" s="393"/>
      <c r="O150" s="393"/>
      <c r="P150" s="393"/>
      <c r="Q150" s="393"/>
      <c r="R150" s="393"/>
      <c r="S150" s="393"/>
      <c r="T150" s="393"/>
      <c r="U150" s="393"/>
      <c r="V150" s="393"/>
      <c r="W150" s="393"/>
      <c r="X150" s="393"/>
      <c r="Y150" s="393"/>
      <c r="Z150" s="393"/>
      <c r="AA150" s="393"/>
      <c r="AB150" s="393"/>
      <c r="AC150" s="393"/>
      <c r="AD150" s="393"/>
      <c r="AE150" s="393"/>
      <c r="AF150" s="393"/>
      <c r="AG150" s="393"/>
      <c r="AH150" s="393"/>
    </row>
    <row r="151" spans="2:34" ht="15" customHeight="1">
      <c r="B151" s="4"/>
      <c r="C151" s="4"/>
      <c r="D151" s="4"/>
      <c r="E151" s="4"/>
      <c r="F151" s="40"/>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row>
    <row r="152" spans="2:34" ht="15" customHeight="1" thickBot="1">
      <c r="B152" s="1" t="s">
        <v>73</v>
      </c>
      <c r="C152" s="4"/>
      <c r="D152" s="4"/>
      <c r="E152" s="4"/>
      <c r="F152" s="40"/>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row>
    <row r="153" spans="2:34" ht="15" customHeight="1">
      <c r="C153" s="626" t="s">
        <v>74</v>
      </c>
      <c r="D153" s="627"/>
      <c r="E153" s="627"/>
      <c r="F153" s="627"/>
      <c r="G153" s="627"/>
      <c r="H153" s="627"/>
      <c r="I153" s="627"/>
      <c r="J153" s="630"/>
      <c r="K153" s="631"/>
      <c r="L153" s="631"/>
      <c r="M153" s="631"/>
      <c r="N153" s="631"/>
      <c r="O153" s="631"/>
      <c r="P153" s="631"/>
      <c r="Q153" s="631"/>
      <c r="R153" s="631"/>
      <c r="S153" s="631"/>
      <c r="T153" s="632"/>
      <c r="U153" s="633" t="s">
        <v>75</v>
      </c>
      <c r="V153" s="634"/>
      <c r="W153" s="634"/>
      <c r="X153" s="634"/>
      <c r="Y153" s="635"/>
      <c r="Z153" s="630"/>
      <c r="AA153" s="631"/>
      <c r="AB153" s="631"/>
      <c r="AC153" s="631"/>
      <c r="AD153" s="631"/>
      <c r="AE153" s="631"/>
      <c r="AF153" s="631"/>
      <c r="AG153" s="631"/>
      <c r="AH153" s="639"/>
    </row>
    <row r="154" spans="2:34" ht="15" customHeight="1">
      <c r="C154" s="628"/>
      <c r="D154" s="629"/>
      <c r="E154" s="629"/>
      <c r="F154" s="629"/>
      <c r="G154" s="629"/>
      <c r="H154" s="629"/>
      <c r="I154" s="629"/>
      <c r="J154" s="619"/>
      <c r="K154" s="607"/>
      <c r="L154" s="607"/>
      <c r="M154" s="607"/>
      <c r="N154" s="607"/>
      <c r="O154" s="607"/>
      <c r="P154" s="607"/>
      <c r="Q154" s="607"/>
      <c r="R154" s="607"/>
      <c r="S154" s="607"/>
      <c r="T154" s="611"/>
      <c r="U154" s="636"/>
      <c r="V154" s="637"/>
      <c r="W154" s="637"/>
      <c r="X154" s="637"/>
      <c r="Y154" s="638"/>
      <c r="Z154" s="640"/>
      <c r="AA154" s="641"/>
      <c r="AB154" s="641"/>
      <c r="AC154" s="641"/>
      <c r="AD154" s="641"/>
      <c r="AE154" s="641"/>
      <c r="AF154" s="641"/>
      <c r="AG154" s="641"/>
      <c r="AH154" s="642"/>
    </row>
    <row r="155" spans="2:34" ht="15" customHeight="1">
      <c r="C155" s="587" t="s">
        <v>76</v>
      </c>
      <c r="D155" s="555"/>
      <c r="E155" s="555"/>
      <c r="F155" s="555"/>
      <c r="G155" s="555"/>
      <c r="H155" s="555"/>
      <c r="I155" s="555"/>
      <c r="J155" s="615"/>
      <c r="K155" s="615"/>
      <c r="L155" s="615"/>
      <c r="M155" s="615"/>
      <c r="N155" s="615"/>
      <c r="O155" s="615"/>
      <c r="P155" s="615"/>
      <c r="Q155" s="615"/>
      <c r="R155" s="615"/>
      <c r="S155" s="615"/>
      <c r="T155" s="615"/>
      <c r="U155" s="615"/>
      <c r="V155" s="615"/>
      <c r="W155" s="615"/>
      <c r="X155" s="615"/>
      <c r="Y155" s="615"/>
      <c r="Z155" s="588"/>
      <c r="AA155" s="588"/>
      <c r="AB155" s="588"/>
      <c r="AC155" s="588"/>
      <c r="AD155" s="588"/>
      <c r="AE155" s="588"/>
      <c r="AF155" s="588"/>
      <c r="AG155" s="588"/>
      <c r="AH155" s="589"/>
    </row>
    <row r="156" spans="2:34" ht="15" customHeight="1">
      <c r="C156" s="613"/>
      <c r="D156" s="614"/>
      <c r="E156" s="614"/>
      <c r="F156" s="614"/>
      <c r="G156" s="614"/>
      <c r="H156" s="614"/>
      <c r="I156" s="614"/>
      <c r="J156" s="590"/>
      <c r="K156" s="590"/>
      <c r="L156" s="590"/>
      <c r="M156" s="590"/>
      <c r="N156" s="590"/>
      <c r="O156" s="590"/>
      <c r="P156" s="590"/>
      <c r="Q156" s="590"/>
      <c r="R156" s="590"/>
      <c r="S156" s="590"/>
      <c r="T156" s="590"/>
      <c r="U156" s="590"/>
      <c r="V156" s="590"/>
      <c r="W156" s="590"/>
      <c r="X156" s="590"/>
      <c r="Y156" s="590"/>
      <c r="Z156" s="590"/>
      <c r="AA156" s="590"/>
      <c r="AB156" s="590"/>
      <c r="AC156" s="590"/>
      <c r="AD156" s="590"/>
      <c r="AE156" s="590"/>
      <c r="AF156" s="590"/>
      <c r="AG156" s="590"/>
      <c r="AH156" s="591"/>
    </row>
    <row r="157" spans="2:34" ht="15" customHeight="1">
      <c r="C157" s="586" t="s">
        <v>77</v>
      </c>
      <c r="D157" s="550"/>
      <c r="E157" s="550"/>
      <c r="F157" s="550"/>
      <c r="G157" s="550"/>
      <c r="H157" s="550"/>
      <c r="I157" s="550"/>
      <c r="J157" s="588"/>
      <c r="K157" s="588"/>
      <c r="L157" s="588"/>
      <c r="M157" s="588"/>
      <c r="N157" s="588"/>
      <c r="O157" s="588"/>
      <c r="P157" s="588"/>
      <c r="Q157" s="588"/>
      <c r="R157" s="588"/>
      <c r="S157" s="588"/>
      <c r="T157" s="588"/>
      <c r="U157" s="588"/>
      <c r="V157" s="588"/>
      <c r="W157" s="588"/>
      <c r="X157" s="588"/>
      <c r="Y157" s="588"/>
      <c r="Z157" s="588"/>
      <c r="AA157" s="588"/>
      <c r="AB157" s="588"/>
      <c r="AC157" s="588"/>
      <c r="AD157" s="588"/>
      <c r="AE157" s="588"/>
      <c r="AF157" s="588"/>
      <c r="AG157" s="588"/>
      <c r="AH157" s="589"/>
    </row>
    <row r="158" spans="2:34" ht="15" customHeight="1">
      <c r="C158" s="587"/>
      <c r="D158" s="555"/>
      <c r="E158" s="555"/>
      <c r="F158" s="555"/>
      <c r="G158" s="555"/>
      <c r="H158" s="555"/>
      <c r="I158" s="555"/>
      <c r="J158" s="590"/>
      <c r="K158" s="590"/>
      <c r="L158" s="590"/>
      <c r="M158" s="590"/>
      <c r="N158" s="590"/>
      <c r="O158" s="590"/>
      <c r="P158" s="590"/>
      <c r="Q158" s="590"/>
      <c r="R158" s="590"/>
      <c r="S158" s="590"/>
      <c r="T158" s="590"/>
      <c r="U158" s="590"/>
      <c r="V158" s="590"/>
      <c r="W158" s="590"/>
      <c r="X158" s="590"/>
      <c r="Y158" s="590"/>
      <c r="Z158" s="590"/>
      <c r="AA158" s="590"/>
      <c r="AB158" s="590"/>
      <c r="AC158" s="590"/>
      <c r="AD158" s="590"/>
      <c r="AE158" s="590"/>
      <c r="AF158" s="590"/>
      <c r="AG158" s="590"/>
      <c r="AH158" s="591"/>
    </row>
    <row r="159" spans="2:34" ht="15" customHeight="1">
      <c r="C159" s="587" t="s">
        <v>78</v>
      </c>
      <c r="D159" s="555"/>
      <c r="E159" s="555"/>
      <c r="F159" s="555"/>
      <c r="G159" s="555"/>
      <c r="H159" s="555"/>
      <c r="I159" s="555"/>
      <c r="J159" s="588"/>
      <c r="K159" s="588"/>
      <c r="L159" s="588"/>
      <c r="M159" s="588"/>
      <c r="N159" s="588"/>
      <c r="O159" s="588"/>
      <c r="P159" s="588"/>
      <c r="Q159" s="588"/>
      <c r="R159" s="588"/>
      <c r="S159" s="588"/>
      <c r="T159" s="588"/>
      <c r="U159" s="588"/>
      <c r="V159" s="588"/>
      <c r="W159" s="588"/>
      <c r="X159" s="588"/>
      <c r="Y159" s="588"/>
      <c r="Z159" s="588"/>
      <c r="AA159" s="588"/>
      <c r="AB159" s="588"/>
      <c r="AC159" s="588"/>
      <c r="AD159" s="588"/>
      <c r="AE159" s="588"/>
      <c r="AF159" s="588"/>
      <c r="AG159" s="588"/>
      <c r="AH159" s="589"/>
    </row>
    <row r="160" spans="2:34" ht="15" customHeight="1">
      <c r="C160" s="613"/>
      <c r="D160" s="614"/>
      <c r="E160" s="614"/>
      <c r="F160" s="614"/>
      <c r="G160" s="614"/>
      <c r="H160" s="614"/>
      <c r="I160" s="614"/>
      <c r="J160" s="590"/>
      <c r="K160" s="590"/>
      <c r="L160" s="590"/>
      <c r="M160" s="590"/>
      <c r="N160" s="590"/>
      <c r="O160" s="590"/>
      <c r="P160" s="590"/>
      <c r="Q160" s="590"/>
      <c r="R160" s="590"/>
      <c r="S160" s="590"/>
      <c r="T160" s="590"/>
      <c r="U160" s="590"/>
      <c r="V160" s="590"/>
      <c r="W160" s="590"/>
      <c r="X160" s="590"/>
      <c r="Y160" s="590"/>
      <c r="Z160" s="590"/>
      <c r="AA160" s="590"/>
      <c r="AB160" s="590"/>
      <c r="AC160" s="590"/>
      <c r="AD160" s="590"/>
      <c r="AE160" s="590"/>
      <c r="AF160" s="621"/>
      <c r="AG160" s="621"/>
      <c r="AH160" s="622"/>
    </row>
    <row r="161" spans="2:34" ht="15" customHeight="1">
      <c r="C161" s="586" t="s">
        <v>79</v>
      </c>
      <c r="D161" s="550"/>
      <c r="E161" s="550"/>
      <c r="F161" s="550"/>
      <c r="G161" s="550"/>
      <c r="H161" s="550"/>
      <c r="I161" s="608"/>
      <c r="J161" s="606"/>
      <c r="K161" s="606"/>
      <c r="L161" s="604" t="s">
        <v>14</v>
      </c>
      <c r="M161" s="606"/>
      <c r="N161" s="606"/>
      <c r="O161" s="604" t="s">
        <v>14</v>
      </c>
      <c r="P161" s="606"/>
      <c r="Q161" s="606"/>
      <c r="R161" s="610"/>
      <c r="S161" s="638" t="s">
        <v>80</v>
      </c>
      <c r="T161" s="550"/>
      <c r="U161" s="550"/>
      <c r="V161" s="550"/>
      <c r="W161" s="550"/>
      <c r="X161" s="550"/>
      <c r="Y161" s="636"/>
      <c r="Z161" s="686"/>
      <c r="AA161" s="606"/>
      <c r="AB161" s="604" t="s">
        <v>14</v>
      </c>
      <c r="AC161" s="606"/>
      <c r="AD161" s="606"/>
      <c r="AE161" s="604" t="s">
        <v>14</v>
      </c>
      <c r="AF161" s="616"/>
      <c r="AG161" s="617"/>
      <c r="AH161" s="618"/>
    </row>
    <row r="162" spans="2:34" ht="15" customHeight="1">
      <c r="C162" s="587"/>
      <c r="D162" s="555"/>
      <c r="E162" s="555"/>
      <c r="F162" s="555"/>
      <c r="G162" s="555"/>
      <c r="H162" s="555"/>
      <c r="I162" s="609"/>
      <c r="J162" s="607"/>
      <c r="K162" s="607"/>
      <c r="L162" s="605"/>
      <c r="M162" s="607"/>
      <c r="N162" s="607"/>
      <c r="O162" s="605"/>
      <c r="P162" s="607"/>
      <c r="Q162" s="607"/>
      <c r="R162" s="611"/>
      <c r="S162" s="684"/>
      <c r="T162" s="555"/>
      <c r="U162" s="555"/>
      <c r="V162" s="555"/>
      <c r="W162" s="555"/>
      <c r="X162" s="555"/>
      <c r="Y162" s="685"/>
      <c r="Z162" s="619"/>
      <c r="AA162" s="607"/>
      <c r="AB162" s="605"/>
      <c r="AC162" s="607"/>
      <c r="AD162" s="607"/>
      <c r="AE162" s="605"/>
      <c r="AF162" s="619"/>
      <c r="AG162" s="607"/>
      <c r="AH162" s="620"/>
    </row>
    <row r="163" spans="2:34" ht="15" customHeight="1">
      <c r="C163" s="587" t="s">
        <v>27</v>
      </c>
      <c r="D163" s="555"/>
      <c r="E163" s="555"/>
      <c r="F163" s="555"/>
      <c r="G163" s="547"/>
      <c r="H163" s="547"/>
      <c r="I163" s="547"/>
      <c r="J163" s="548"/>
      <c r="K163" s="548"/>
      <c r="L163" s="548"/>
      <c r="M163" s="548"/>
      <c r="N163" s="550" t="s">
        <v>28</v>
      </c>
      <c r="O163" s="550"/>
      <c r="P163" s="550"/>
      <c r="Q163" s="552"/>
      <c r="R163" s="552"/>
      <c r="S163" s="553"/>
      <c r="T163" s="553"/>
      <c r="U163" s="553"/>
      <c r="V163" s="553"/>
      <c r="W163" s="553"/>
      <c r="X163" s="555" t="s">
        <v>22</v>
      </c>
      <c r="Y163" s="555"/>
      <c r="Z163" s="550"/>
      <c r="AA163" s="556"/>
      <c r="AB163" s="552"/>
      <c r="AC163" s="552"/>
      <c r="AD163" s="552"/>
      <c r="AE163" s="552"/>
      <c r="AF163" s="552"/>
      <c r="AG163" s="552"/>
      <c r="AH163" s="557"/>
    </row>
    <row r="164" spans="2:34" ht="15" customHeight="1" thickBot="1">
      <c r="C164" s="612"/>
      <c r="D164" s="551"/>
      <c r="E164" s="551"/>
      <c r="F164" s="551"/>
      <c r="G164" s="549"/>
      <c r="H164" s="549"/>
      <c r="I164" s="549"/>
      <c r="J164" s="549"/>
      <c r="K164" s="549"/>
      <c r="L164" s="549"/>
      <c r="M164" s="549"/>
      <c r="N164" s="551"/>
      <c r="O164" s="551"/>
      <c r="P164" s="551"/>
      <c r="Q164" s="554"/>
      <c r="R164" s="554"/>
      <c r="S164" s="554"/>
      <c r="T164" s="554"/>
      <c r="U164" s="554"/>
      <c r="V164" s="554"/>
      <c r="W164" s="554"/>
      <c r="X164" s="551"/>
      <c r="Y164" s="551"/>
      <c r="Z164" s="551"/>
      <c r="AA164" s="554"/>
      <c r="AB164" s="554"/>
      <c r="AC164" s="554"/>
      <c r="AD164" s="554"/>
      <c r="AE164" s="554"/>
      <c r="AF164" s="554"/>
      <c r="AG164" s="554"/>
      <c r="AH164" s="558"/>
    </row>
    <row r="165" spans="2:34" ht="15" customHeight="1" thickBot="1">
      <c r="B165" s="4"/>
      <c r="C165" s="26"/>
      <c r="D165" s="26"/>
      <c r="E165" s="26"/>
      <c r="F165" s="30"/>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row>
    <row r="166" spans="2:34" ht="15" customHeight="1" thickBot="1">
      <c r="B166" s="4"/>
      <c r="C166" s="568" t="s">
        <v>81</v>
      </c>
      <c r="D166" s="569"/>
      <c r="E166" s="569"/>
      <c r="F166" s="569"/>
      <c r="G166" s="569"/>
      <c r="H166" s="569"/>
      <c r="I166" s="570"/>
      <c r="J166" s="571" t="s">
        <v>82</v>
      </c>
      <c r="K166" s="569"/>
      <c r="L166" s="569"/>
      <c r="M166" s="569"/>
      <c r="N166" s="569"/>
      <c r="O166" s="569"/>
      <c r="P166" s="570"/>
      <c r="Q166" s="572" t="s">
        <v>83</v>
      </c>
      <c r="R166" s="573"/>
      <c r="S166" s="573"/>
      <c r="T166" s="573"/>
      <c r="U166" s="573"/>
      <c r="V166" s="573"/>
      <c r="W166" s="573"/>
      <c r="X166" s="573"/>
      <c r="Y166" s="573"/>
      <c r="Z166" s="573"/>
      <c r="AA166" s="573"/>
      <c r="AB166" s="573"/>
      <c r="AC166" s="573"/>
      <c r="AD166" s="573"/>
      <c r="AE166" s="573"/>
      <c r="AF166" s="573"/>
      <c r="AG166" s="573"/>
      <c r="AH166" s="574"/>
    </row>
    <row r="167" spans="2:34" ht="15" customHeight="1" thickTop="1" thickBot="1">
      <c r="B167" s="4"/>
      <c r="C167" s="543" t="s">
        <v>84</v>
      </c>
      <c r="D167" s="544"/>
      <c r="E167" s="544"/>
      <c r="F167" s="544"/>
      <c r="G167" s="544"/>
      <c r="H167" s="544"/>
      <c r="I167" s="575"/>
      <c r="J167" s="576" t="s">
        <v>85</v>
      </c>
      <c r="K167" s="577"/>
      <c r="L167" s="577"/>
      <c r="M167" s="577"/>
      <c r="N167" s="577"/>
      <c r="O167" s="577"/>
      <c r="P167" s="578"/>
      <c r="Q167" s="576" t="s">
        <v>86</v>
      </c>
      <c r="R167" s="577"/>
      <c r="S167" s="577"/>
      <c r="T167" s="577"/>
      <c r="U167" s="577"/>
      <c r="V167" s="577"/>
      <c r="W167" s="577"/>
      <c r="X167" s="577"/>
      <c r="Y167" s="577"/>
      <c r="Z167" s="577"/>
      <c r="AA167" s="577"/>
      <c r="AB167" s="577"/>
      <c r="AC167" s="577"/>
      <c r="AD167" s="577"/>
      <c r="AE167" s="577"/>
      <c r="AF167" s="577"/>
      <c r="AG167" s="577"/>
      <c r="AH167" s="579"/>
    </row>
    <row r="168" spans="2:34" ht="15" customHeight="1" thickTop="1">
      <c r="B168" s="4"/>
      <c r="C168" s="559" t="s">
        <v>87</v>
      </c>
      <c r="D168" s="560"/>
      <c r="E168" s="560"/>
      <c r="F168" s="560"/>
      <c r="G168" s="560"/>
      <c r="H168" s="560"/>
      <c r="I168" s="560"/>
      <c r="J168" s="560" t="s">
        <v>88</v>
      </c>
      <c r="K168" s="560"/>
      <c r="L168" s="560"/>
      <c r="M168" s="560"/>
      <c r="N168" s="560"/>
      <c r="O168" s="560"/>
      <c r="P168" s="560"/>
      <c r="Q168" s="560" t="s">
        <v>89</v>
      </c>
      <c r="R168" s="560"/>
      <c r="S168" s="560"/>
      <c r="T168" s="560"/>
      <c r="U168" s="560"/>
      <c r="V168" s="560"/>
      <c r="W168" s="560"/>
      <c r="X168" s="560"/>
      <c r="Y168" s="560"/>
      <c r="Z168" s="560"/>
      <c r="AA168" s="560"/>
      <c r="AB168" s="560"/>
      <c r="AC168" s="560"/>
      <c r="AD168" s="560"/>
      <c r="AE168" s="560"/>
      <c r="AF168" s="560"/>
      <c r="AG168" s="560"/>
      <c r="AH168" s="565"/>
    </row>
    <row r="169" spans="2:34" ht="15" customHeight="1">
      <c r="B169" s="4"/>
      <c r="C169" s="561"/>
      <c r="D169" s="562"/>
      <c r="E169" s="562"/>
      <c r="F169" s="562"/>
      <c r="G169" s="562"/>
      <c r="H169" s="562"/>
      <c r="I169" s="562"/>
      <c r="J169" s="562" t="s">
        <v>90</v>
      </c>
      <c r="K169" s="562"/>
      <c r="L169" s="562"/>
      <c r="M169" s="562"/>
      <c r="N169" s="562"/>
      <c r="O169" s="562"/>
      <c r="P169" s="562"/>
      <c r="Q169" s="562" t="s">
        <v>91</v>
      </c>
      <c r="R169" s="562"/>
      <c r="S169" s="562"/>
      <c r="T169" s="562"/>
      <c r="U169" s="562"/>
      <c r="V169" s="562"/>
      <c r="W169" s="562"/>
      <c r="X169" s="562"/>
      <c r="Y169" s="562"/>
      <c r="Z169" s="562"/>
      <c r="AA169" s="562"/>
      <c r="AB169" s="562"/>
      <c r="AC169" s="562"/>
      <c r="AD169" s="562"/>
      <c r="AE169" s="562"/>
      <c r="AF169" s="562"/>
      <c r="AG169" s="562"/>
      <c r="AH169" s="566"/>
    </row>
    <row r="170" spans="2:34" ht="15" customHeight="1" thickBot="1">
      <c r="B170" s="4"/>
      <c r="C170" s="563"/>
      <c r="D170" s="564"/>
      <c r="E170" s="564"/>
      <c r="F170" s="564"/>
      <c r="G170" s="564"/>
      <c r="H170" s="564"/>
      <c r="I170" s="564"/>
      <c r="J170" s="564" t="s">
        <v>92</v>
      </c>
      <c r="K170" s="564"/>
      <c r="L170" s="564"/>
      <c r="M170" s="564"/>
      <c r="N170" s="564"/>
      <c r="O170" s="564"/>
      <c r="P170" s="564"/>
      <c r="Q170" s="564" t="s">
        <v>93</v>
      </c>
      <c r="R170" s="564"/>
      <c r="S170" s="564"/>
      <c r="T170" s="564"/>
      <c r="U170" s="564"/>
      <c r="V170" s="564"/>
      <c r="W170" s="564"/>
      <c r="X170" s="564"/>
      <c r="Y170" s="564"/>
      <c r="Z170" s="564"/>
      <c r="AA170" s="564"/>
      <c r="AB170" s="564"/>
      <c r="AC170" s="564"/>
      <c r="AD170" s="564"/>
      <c r="AE170" s="564"/>
      <c r="AF170" s="564"/>
      <c r="AG170" s="564"/>
      <c r="AH170" s="567"/>
    </row>
    <row r="171" spans="2:34" ht="15" customHeight="1" thickTop="1">
      <c r="B171" s="4"/>
      <c r="C171" s="580" t="s">
        <v>94</v>
      </c>
      <c r="D171" s="577"/>
      <c r="E171" s="577"/>
      <c r="F171" s="577"/>
      <c r="G171" s="577"/>
      <c r="H171" s="577"/>
      <c r="I171" s="577"/>
      <c r="J171" s="576" t="s">
        <v>95</v>
      </c>
      <c r="K171" s="577"/>
      <c r="L171" s="577"/>
      <c r="M171" s="577"/>
      <c r="N171" s="577"/>
      <c r="O171" s="577"/>
      <c r="P171" s="578"/>
      <c r="Q171" s="576" t="s">
        <v>96</v>
      </c>
      <c r="R171" s="577"/>
      <c r="S171" s="577"/>
      <c r="T171" s="577"/>
      <c r="U171" s="577"/>
      <c r="V171" s="577"/>
      <c r="W171" s="577"/>
      <c r="X171" s="577"/>
      <c r="Y171" s="577"/>
      <c r="Z171" s="577"/>
      <c r="AA171" s="577"/>
      <c r="AB171" s="577"/>
      <c r="AC171" s="577"/>
      <c r="AD171" s="577"/>
      <c r="AE171" s="577"/>
      <c r="AF171" s="577"/>
      <c r="AG171" s="577"/>
      <c r="AH171" s="579"/>
    </row>
    <row r="172" spans="2:34" ht="15" customHeight="1" thickBot="1">
      <c r="B172" s="4"/>
      <c r="C172" s="581"/>
      <c r="D172" s="582"/>
      <c r="E172" s="582"/>
      <c r="F172" s="582"/>
      <c r="G172" s="582"/>
      <c r="H172" s="582"/>
      <c r="I172" s="582"/>
      <c r="J172" s="583"/>
      <c r="K172" s="582"/>
      <c r="L172" s="582"/>
      <c r="M172" s="582"/>
      <c r="N172" s="582"/>
      <c r="O172" s="582"/>
      <c r="P172" s="584"/>
      <c r="Q172" s="583"/>
      <c r="R172" s="582"/>
      <c r="S172" s="582"/>
      <c r="T172" s="582"/>
      <c r="U172" s="582"/>
      <c r="V172" s="582"/>
      <c r="W172" s="582"/>
      <c r="X172" s="582"/>
      <c r="Y172" s="582"/>
      <c r="Z172" s="582"/>
      <c r="AA172" s="582"/>
      <c r="AB172" s="582"/>
      <c r="AC172" s="582"/>
      <c r="AD172" s="582"/>
      <c r="AE172" s="582"/>
      <c r="AF172" s="582"/>
      <c r="AG172" s="582"/>
      <c r="AH172" s="585"/>
    </row>
    <row r="173" spans="2:34" ht="15" customHeight="1" thickTop="1">
      <c r="B173" s="4"/>
      <c r="C173" s="543" t="s">
        <v>97</v>
      </c>
      <c r="D173" s="544"/>
      <c r="E173" s="544"/>
      <c r="F173" s="544"/>
      <c r="G173" s="544"/>
      <c r="H173" s="544"/>
      <c r="I173" s="544"/>
      <c r="J173" s="521" t="s">
        <v>98</v>
      </c>
      <c r="K173" s="522"/>
      <c r="L173" s="522"/>
      <c r="M173" s="522"/>
      <c r="N173" s="522"/>
      <c r="O173" s="522"/>
      <c r="P173" s="523"/>
      <c r="Q173" s="521" t="s">
        <v>99</v>
      </c>
      <c r="R173" s="522"/>
      <c r="S173" s="522"/>
      <c r="T173" s="522"/>
      <c r="U173" s="522"/>
      <c r="V173" s="522"/>
      <c r="W173" s="522"/>
      <c r="X173" s="522"/>
      <c r="Y173" s="522"/>
      <c r="Z173" s="522"/>
      <c r="AA173" s="522"/>
      <c r="AB173" s="522"/>
      <c r="AC173" s="522"/>
      <c r="AD173" s="522"/>
      <c r="AE173" s="522"/>
      <c r="AF173" s="522"/>
      <c r="AG173" s="522"/>
      <c r="AH173" s="525"/>
    </row>
    <row r="174" spans="2:34" ht="15" customHeight="1">
      <c r="B174" s="4"/>
      <c r="C174" s="543"/>
      <c r="D174" s="544"/>
      <c r="E174" s="544"/>
      <c r="F174" s="544"/>
      <c r="G174" s="544"/>
      <c r="H174" s="544"/>
      <c r="I174" s="544"/>
      <c r="J174" s="514" t="s">
        <v>100</v>
      </c>
      <c r="K174" s="515"/>
      <c r="L174" s="515"/>
      <c r="M174" s="515"/>
      <c r="N174" s="515"/>
      <c r="O174" s="515"/>
      <c r="P174" s="516"/>
      <c r="Q174" s="514" t="s">
        <v>101</v>
      </c>
      <c r="R174" s="515"/>
      <c r="S174" s="515"/>
      <c r="T174" s="515"/>
      <c r="U174" s="515"/>
      <c r="V174" s="515"/>
      <c r="W174" s="515"/>
      <c r="X174" s="515"/>
      <c r="Y174" s="515"/>
      <c r="Z174" s="515"/>
      <c r="AA174" s="515"/>
      <c r="AB174" s="515"/>
      <c r="AC174" s="515"/>
      <c r="AD174" s="515"/>
      <c r="AE174" s="515"/>
      <c r="AF174" s="515"/>
      <c r="AG174" s="515"/>
      <c r="AH174" s="517"/>
    </row>
    <row r="175" spans="2:34" ht="15" customHeight="1">
      <c r="B175" s="4"/>
      <c r="C175" s="543"/>
      <c r="D175" s="544"/>
      <c r="E175" s="544"/>
      <c r="F175" s="544"/>
      <c r="G175" s="544"/>
      <c r="H175" s="544"/>
      <c r="I175" s="544"/>
      <c r="J175" s="518" t="s">
        <v>102</v>
      </c>
      <c r="K175" s="519"/>
      <c r="L175" s="519"/>
      <c r="M175" s="519"/>
      <c r="N175" s="519"/>
      <c r="O175" s="519"/>
      <c r="P175" s="520"/>
      <c r="Q175" s="518" t="s">
        <v>103</v>
      </c>
      <c r="R175" s="519"/>
      <c r="S175" s="519"/>
      <c r="T175" s="519"/>
      <c r="U175" s="519"/>
      <c r="V175" s="519"/>
      <c r="W175" s="519"/>
      <c r="X175" s="519"/>
      <c r="Y175" s="519"/>
      <c r="Z175" s="519"/>
      <c r="AA175" s="519"/>
      <c r="AB175" s="519"/>
      <c r="AC175" s="519"/>
      <c r="AD175" s="519"/>
      <c r="AE175" s="519"/>
      <c r="AF175" s="519"/>
      <c r="AG175" s="519"/>
      <c r="AH175" s="524"/>
    </row>
    <row r="176" spans="2:34" ht="15" customHeight="1">
      <c r="B176" s="4"/>
      <c r="C176" s="543"/>
      <c r="D176" s="544"/>
      <c r="E176" s="544"/>
      <c r="F176" s="544"/>
      <c r="G176" s="544"/>
      <c r="H176" s="544"/>
      <c r="I176" s="544"/>
      <c r="J176" s="521"/>
      <c r="K176" s="522"/>
      <c r="L176" s="522"/>
      <c r="M176" s="522"/>
      <c r="N176" s="522"/>
      <c r="O176" s="522"/>
      <c r="P176" s="523"/>
      <c r="Q176" s="521"/>
      <c r="R176" s="522"/>
      <c r="S176" s="522"/>
      <c r="T176" s="522"/>
      <c r="U176" s="522"/>
      <c r="V176" s="522"/>
      <c r="W176" s="522"/>
      <c r="X176" s="522"/>
      <c r="Y176" s="522"/>
      <c r="Z176" s="522"/>
      <c r="AA176" s="522"/>
      <c r="AB176" s="522"/>
      <c r="AC176" s="522"/>
      <c r="AD176" s="522"/>
      <c r="AE176" s="522"/>
      <c r="AF176" s="522"/>
      <c r="AG176" s="522"/>
      <c r="AH176" s="525"/>
    </row>
    <row r="177" spans="1:34" ht="15" customHeight="1">
      <c r="B177" s="4"/>
      <c r="C177" s="543"/>
      <c r="D177" s="544"/>
      <c r="E177" s="544"/>
      <c r="F177" s="544"/>
      <c r="G177" s="544"/>
      <c r="H177" s="544"/>
      <c r="I177" s="544"/>
      <c r="J177" s="536" t="s">
        <v>104</v>
      </c>
      <c r="K177" s="537"/>
      <c r="L177" s="537"/>
      <c r="M177" s="537"/>
      <c r="N177" s="537"/>
      <c r="O177" s="537"/>
      <c r="P177" s="538"/>
      <c r="Q177" s="514" t="s">
        <v>105</v>
      </c>
      <c r="R177" s="515"/>
      <c r="S177" s="515"/>
      <c r="T177" s="515"/>
      <c r="U177" s="515"/>
      <c r="V177" s="515"/>
      <c r="W177" s="515"/>
      <c r="X177" s="515"/>
      <c r="Y177" s="515"/>
      <c r="Z177" s="515"/>
      <c r="AA177" s="515"/>
      <c r="AB177" s="515"/>
      <c r="AC177" s="515"/>
      <c r="AD177" s="515"/>
      <c r="AE177" s="515"/>
      <c r="AF177" s="515"/>
      <c r="AG177" s="515"/>
      <c r="AH177" s="517"/>
    </row>
    <row r="178" spans="1:34" ht="15" customHeight="1" thickBot="1">
      <c r="B178" s="4"/>
      <c r="C178" s="545"/>
      <c r="D178" s="546"/>
      <c r="E178" s="546"/>
      <c r="F178" s="546"/>
      <c r="G178" s="546"/>
      <c r="H178" s="546"/>
      <c r="I178" s="546"/>
      <c r="J178" s="539" t="s">
        <v>106</v>
      </c>
      <c r="K178" s="540"/>
      <c r="L178" s="540"/>
      <c r="M178" s="540"/>
      <c r="N178" s="540"/>
      <c r="O178" s="540"/>
      <c r="P178" s="541"/>
      <c r="Q178" s="539" t="s">
        <v>107</v>
      </c>
      <c r="R178" s="540"/>
      <c r="S178" s="540"/>
      <c r="T178" s="540"/>
      <c r="U178" s="540"/>
      <c r="V178" s="540"/>
      <c r="W178" s="540"/>
      <c r="X178" s="540"/>
      <c r="Y178" s="540"/>
      <c r="Z178" s="540"/>
      <c r="AA178" s="540"/>
      <c r="AB178" s="540"/>
      <c r="AC178" s="540"/>
      <c r="AD178" s="540"/>
      <c r="AE178" s="540"/>
      <c r="AF178" s="540"/>
      <c r="AG178" s="540"/>
      <c r="AH178" s="542"/>
    </row>
    <row r="179" spans="1:34" ht="15" customHeight="1">
      <c r="B179" s="4"/>
      <c r="C179" s="2"/>
      <c r="D179" s="2"/>
      <c r="E179" s="2"/>
      <c r="F179" s="37"/>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ht="15" customHeight="1">
      <c r="B180" s="1" t="s">
        <v>108</v>
      </c>
      <c r="C180" s="36"/>
      <c r="D180" s="36"/>
      <c r="E180" s="36"/>
      <c r="F180" s="35"/>
      <c r="G180" s="36"/>
      <c r="H180" s="36"/>
      <c r="I180" s="36"/>
      <c r="J180" s="36"/>
      <c r="K180" s="36"/>
      <c r="L180" s="36"/>
      <c r="M180" s="36"/>
      <c r="N180" s="36"/>
      <c r="O180" s="36"/>
      <c r="P180" s="36"/>
      <c r="Q180" s="36"/>
      <c r="R180" s="36"/>
      <c r="S180" s="10"/>
      <c r="T180" s="10"/>
      <c r="U180" s="10"/>
      <c r="V180" s="7"/>
      <c r="W180" s="2"/>
      <c r="X180" s="2"/>
      <c r="Y180" s="2"/>
      <c r="Z180" s="2"/>
      <c r="AA180" s="2"/>
      <c r="AB180" s="2"/>
      <c r="AC180" s="2"/>
      <c r="AD180" s="2"/>
      <c r="AE180" s="2"/>
      <c r="AF180" s="2"/>
      <c r="AG180" s="2"/>
      <c r="AH180" s="2"/>
    </row>
    <row r="181" spans="1:34" ht="29.25" customHeight="1" thickBot="1">
      <c r="C181" s="531" t="s">
        <v>109</v>
      </c>
      <c r="D181" s="531"/>
      <c r="E181" s="531"/>
      <c r="F181" s="531"/>
      <c r="G181" s="531"/>
      <c r="H181" s="531"/>
      <c r="I181" s="531"/>
      <c r="J181" s="531"/>
      <c r="K181" s="531"/>
      <c r="L181" s="531"/>
      <c r="M181" s="531"/>
      <c r="N181" s="531"/>
      <c r="O181" s="531"/>
      <c r="P181" s="531"/>
      <c r="Q181" s="531"/>
      <c r="R181" s="531"/>
      <c r="S181" s="531"/>
      <c r="T181" s="531"/>
      <c r="U181" s="531"/>
      <c r="V181" s="531"/>
      <c r="W181" s="531"/>
      <c r="X181" s="531"/>
      <c r="Y181" s="531"/>
      <c r="Z181" s="531"/>
      <c r="AA181" s="531"/>
      <c r="AB181" s="531"/>
      <c r="AC181" s="531"/>
      <c r="AD181" s="531"/>
      <c r="AE181" s="531"/>
      <c r="AF181" s="531"/>
      <c r="AG181" s="531"/>
      <c r="AH181" s="531"/>
    </row>
    <row r="182" spans="1:34" ht="20.100000000000001" customHeight="1">
      <c r="A182" s="258" t="b">
        <v>0</v>
      </c>
      <c r="C182" s="85"/>
      <c r="D182" s="255" t="s">
        <v>110</v>
      </c>
      <c r="E182" s="532" t="s">
        <v>111</v>
      </c>
      <c r="F182" s="532"/>
      <c r="G182" s="532"/>
      <c r="H182" s="532"/>
      <c r="I182" s="532"/>
      <c r="J182" s="532"/>
      <c r="K182" s="532"/>
      <c r="L182" s="532"/>
      <c r="M182" s="532"/>
      <c r="N182" s="532"/>
      <c r="O182" s="532"/>
      <c r="P182" s="532"/>
      <c r="Q182" s="532"/>
      <c r="R182" s="532"/>
      <c r="S182" s="532"/>
      <c r="T182" s="532"/>
      <c r="U182" s="532"/>
      <c r="V182" s="532"/>
      <c r="W182" s="532"/>
      <c r="X182" s="532"/>
      <c r="Y182" s="532"/>
      <c r="Z182" s="532"/>
      <c r="AA182" s="532"/>
      <c r="AB182" s="532"/>
      <c r="AC182" s="532"/>
      <c r="AD182" s="532"/>
      <c r="AE182" s="532"/>
      <c r="AF182" s="532"/>
      <c r="AG182" s="532"/>
      <c r="AH182" s="533"/>
    </row>
    <row r="183" spans="1:34" ht="20.100000000000001" customHeight="1" thickBot="1">
      <c r="A183" s="258" t="b">
        <v>0</v>
      </c>
      <c r="C183" s="86"/>
      <c r="D183" s="256" t="s">
        <v>112</v>
      </c>
      <c r="E183" s="531"/>
      <c r="F183" s="531"/>
      <c r="G183" s="531"/>
      <c r="H183" s="531"/>
      <c r="I183" s="531"/>
      <c r="J183" s="531"/>
      <c r="K183" s="531"/>
      <c r="L183" s="531"/>
      <c r="M183" s="531"/>
      <c r="N183" s="531"/>
      <c r="O183" s="531"/>
      <c r="P183" s="531"/>
      <c r="Q183" s="531"/>
      <c r="R183" s="531"/>
      <c r="S183" s="531"/>
      <c r="T183" s="531"/>
      <c r="U183" s="531"/>
      <c r="V183" s="531"/>
      <c r="W183" s="531"/>
      <c r="X183" s="531"/>
      <c r="Y183" s="531"/>
      <c r="Z183" s="531"/>
      <c r="AA183" s="531"/>
      <c r="AB183" s="531"/>
      <c r="AC183" s="531"/>
      <c r="AD183" s="531"/>
      <c r="AE183" s="531"/>
      <c r="AF183" s="531"/>
      <c r="AG183" s="531"/>
      <c r="AH183" s="534"/>
    </row>
    <row r="184" spans="1:34" ht="20.100000000000001" customHeight="1">
      <c r="A184" s="258" t="b">
        <v>0</v>
      </c>
      <c r="C184" s="85"/>
      <c r="D184" s="255" t="s">
        <v>110</v>
      </c>
      <c r="E184" s="532" t="s">
        <v>113</v>
      </c>
      <c r="F184" s="532"/>
      <c r="G184" s="532"/>
      <c r="H184" s="532"/>
      <c r="I184" s="532"/>
      <c r="J184" s="532"/>
      <c r="K184" s="532"/>
      <c r="L184" s="532"/>
      <c r="M184" s="532"/>
      <c r="N184" s="532"/>
      <c r="O184" s="532"/>
      <c r="P184" s="532"/>
      <c r="Q184" s="532"/>
      <c r="R184" s="532"/>
      <c r="S184" s="532"/>
      <c r="T184" s="532"/>
      <c r="U184" s="532"/>
      <c r="V184" s="532"/>
      <c r="W184" s="532"/>
      <c r="X184" s="532"/>
      <c r="Y184" s="532"/>
      <c r="Z184" s="532"/>
      <c r="AA184" s="532"/>
      <c r="AB184" s="532"/>
      <c r="AC184" s="532"/>
      <c r="AD184" s="532"/>
      <c r="AE184" s="532"/>
      <c r="AF184" s="532"/>
      <c r="AG184" s="532"/>
      <c r="AH184" s="533"/>
    </row>
    <row r="185" spans="1:34" ht="20.100000000000001" customHeight="1" thickBot="1">
      <c r="A185" s="258" t="b">
        <v>0</v>
      </c>
      <c r="C185" s="86"/>
      <c r="D185" s="256" t="s">
        <v>112</v>
      </c>
      <c r="E185" s="531"/>
      <c r="F185" s="531"/>
      <c r="G185" s="531"/>
      <c r="H185" s="531"/>
      <c r="I185" s="531"/>
      <c r="J185" s="531"/>
      <c r="K185" s="531"/>
      <c r="L185" s="531"/>
      <c r="M185" s="531"/>
      <c r="N185" s="531"/>
      <c r="O185" s="531"/>
      <c r="P185" s="531"/>
      <c r="Q185" s="531"/>
      <c r="R185" s="531"/>
      <c r="S185" s="531"/>
      <c r="T185" s="531"/>
      <c r="U185" s="531"/>
      <c r="V185" s="531"/>
      <c r="W185" s="531"/>
      <c r="X185" s="531"/>
      <c r="Y185" s="531"/>
      <c r="Z185" s="531"/>
      <c r="AA185" s="531"/>
      <c r="AB185" s="531"/>
      <c r="AC185" s="531"/>
      <c r="AD185" s="531"/>
      <c r="AE185" s="531"/>
      <c r="AF185" s="531"/>
      <c r="AG185" s="531"/>
      <c r="AH185" s="534"/>
    </row>
    <row r="186" spans="1:34" ht="20.100000000000001" customHeight="1">
      <c r="A186" s="258" t="b">
        <v>0</v>
      </c>
      <c r="C186" s="85"/>
      <c r="D186" s="255" t="s">
        <v>110</v>
      </c>
      <c r="E186" s="532" t="s">
        <v>114</v>
      </c>
      <c r="F186" s="532"/>
      <c r="G186" s="532"/>
      <c r="H186" s="532"/>
      <c r="I186" s="532"/>
      <c r="J186" s="532"/>
      <c r="K186" s="532"/>
      <c r="L186" s="532"/>
      <c r="M186" s="532"/>
      <c r="N186" s="532"/>
      <c r="O186" s="532"/>
      <c r="P186" s="532"/>
      <c r="Q186" s="532"/>
      <c r="R186" s="532"/>
      <c r="S186" s="532"/>
      <c r="T186" s="532"/>
      <c r="U186" s="532"/>
      <c r="V186" s="532"/>
      <c r="W186" s="532"/>
      <c r="X186" s="532"/>
      <c r="Y186" s="532"/>
      <c r="Z186" s="532"/>
      <c r="AA186" s="532"/>
      <c r="AB186" s="532"/>
      <c r="AC186" s="532"/>
      <c r="AD186" s="532"/>
      <c r="AE186" s="532"/>
      <c r="AF186" s="532"/>
      <c r="AG186" s="532"/>
      <c r="AH186" s="533"/>
    </row>
    <row r="187" spans="1:34" ht="20.100000000000001" customHeight="1" thickBot="1">
      <c r="A187" s="258" t="b">
        <v>0</v>
      </c>
      <c r="C187" s="254"/>
      <c r="D187" s="256" t="s">
        <v>112</v>
      </c>
      <c r="E187" s="531"/>
      <c r="F187" s="531"/>
      <c r="G187" s="531"/>
      <c r="H187" s="531"/>
      <c r="I187" s="531"/>
      <c r="J187" s="531"/>
      <c r="K187" s="531"/>
      <c r="L187" s="531"/>
      <c r="M187" s="531"/>
      <c r="N187" s="531"/>
      <c r="O187" s="531"/>
      <c r="P187" s="531"/>
      <c r="Q187" s="531"/>
      <c r="R187" s="531"/>
      <c r="S187" s="531"/>
      <c r="T187" s="531"/>
      <c r="U187" s="531"/>
      <c r="V187" s="531"/>
      <c r="W187" s="531"/>
      <c r="X187" s="531"/>
      <c r="Y187" s="531"/>
      <c r="Z187" s="531"/>
      <c r="AA187" s="531"/>
      <c r="AB187" s="531"/>
      <c r="AC187" s="531"/>
      <c r="AD187" s="531"/>
      <c r="AE187" s="531"/>
      <c r="AF187" s="531"/>
      <c r="AG187" s="531"/>
      <c r="AH187" s="534"/>
    </row>
    <row r="188" spans="1:34" ht="20.100000000000001" customHeight="1">
      <c r="A188" s="258" t="b">
        <v>0</v>
      </c>
      <c r="C188" s="85"/>
      <c r="D188" s="255" t="s">
        <v>110</v>
      </c>
      <c r="E188" s="532" t="s">
        <v>115</v>
      </c>
      <c r="F188" s="532"/>
      <c r="G188" s="532"/>
      <c r="H188" s="532"/>
      <c r="I188" s="532"/>
      <c r="J188" s="532"/>
      <c r="K188" s="532"/>
      <c r="L188" s="532"/>
      <c r="M188" s="532"/>
      <c r="N188" s="532"/>
      <c r="O188" s="532"/>
      <c r="P188" s="532"/>
      <c r="Q188" s="532"/>
      <c r="R188" s="532"/>
      <c r="S188" s="532"/>
      <c r="T188" s="532"/>
      <c r="U188" s="532"/>
      <c r="V188" s="532"/>
      <c r="W188" s="532"/>
      <c r="X188" s="532"/>
      <c r="Y188" s="532"/>
      <c r="Z188" s="532"/>
      <c r="AA188" s="532"/>
      <c r="AB188" s="532"/>
      <c r="AC188" s="532"/>
      <c r="AD188" s="532"/>
      <c r="AE188" s="532"/>
      <c r="AF188" s="532"/>
      <c r="AG188" s="532"/>
      <c r="AH188" s="533"/>
    </row>
    <row r="189" spans="1:34" ht="20.100000000000001" customHeight="1" thickBot="1">
      <c r="A189" s="258" t="b">
        <v>0</v>
      </c>
      <c r="C189" s="86"/>
      <c r="D189" s="256" t="s">
        <v>112</v>
      </c>
      <c r="E189" s="531"/>
      <c r="F189" s="531"/>
      <c r="G189" s="531"/>
      <c r="H189" s="531"/>
      <c r="I189" s="531"/>
      <c r="J189" s="531"/>
      <c r="K189" s="531"/>
      <c r="L189" s="531"/>
      <c r="M189" s="531"/>
      <c r="N189" s="531"/>
      <c r="O189" s="531"/>
      <c r="P189" s="531"/>
      <c r="Q189" s="531"/>
      <c r="R189" s="531"/>
      <c r="S189" s="531"/>
      <c r="T189" s="531"/>
      <c r="U189" s="531"/>
      <c r="V189" s="531"/>
      <c r="W189" s="531"/>
      <c r="X189" s="531"/>
      <c r="Y189" s="531"/>
      <c r="Z189" s="531"/>
      <c r="AA189" s="531"/>
      <c r="AB189" s="531"/>
      <c r="AC189" s="531"/>
      <c r="AD189" s="531"/>
      <c r="AE189" s="531"/>
      <c r="AF189" s="531"/>
      <c r="AG189" s="531"/>
      <c r="AH189" s="534"/>
    </row>
    <row r="190" spans="1:34" ht="20.100000000000001" customHeight="1">
      <c r="A190" s="258" t="b">
        <v>0</v>
      </c>
      <c r="C190" s="87"/>
      <c r="D190" s="257" t="s">
        <v>110</v>
      </c>
      <c r="E190" s="304" t="s">
        <v>116</v>
      </c>
      <c r="F190" s="304"/>
      <c r="G190" s="304"/>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535"/>
    </row>
    <row r="191" spans="1:34" ht="20.100000000000001" customHeight="1" thickBot="1">
      <c r="A191" s="258" t="b">
        <v>0</v>
      </c>
      <c r="C191" s="86"/>
      <c r="D191" s="256" t="s">
        <v>112</v>
      </c>
      <c r="E191" s="531"/>
      <c r="F191" s="531"/>
      <c r="G191" s="531"/>
      <c r="H191" s="531"/>
      <c r="I191" s="531"/>
      <c r="J191" s="531"/>
      <c r="K191" s="531"/>
      <c r="L191" s="531"/>
      <c r="M191" s="531"/>
      <c r="N191" s="531"/>
      <c r="O191" s="531"/>
      <c r="P191" s="531"/>
      <c r="Q191" s="531"/>
      <c r="R191" s="531"/>
      <c r="S191" s="531"/>
      <c r="T191" s="531"/>
      <c r="U191" s="531"/>
      <c r="V191" s="531"/>
      <c r="W191" s="531"/>
      <c r="X191" s="531"/>
      <c r="Y191" s="531"/>
      <c r="Z191" s="531"/>
      <c r="AA191" s="531"/>
      <c r="AB191" s="531"/>
      <c r="AC191" s="531"/>
      <c r="AD191" s="531"/>
      <c r="AE191" s="531"/>
      <c r="AF191" s="531"/>
      <c r="AG191" s="531"/>
      <c r="AH191" s="534"/>
    </row>
    <row r="192" spans="1:34" ht="26.1" customHeight="1">
      <c r="B192" s="4"/>
      <c r="C192"/>
      <c r="D192"/>
      <c r="E192"/>
      <c r="F192"/>
      <c r="G192"/>
      <c r="H192"/>
      <c r="I192"/>
      <c r="J192"/>
      <c r="K192"/>
      <c r="L192"/>
      <c r="M192"/>
      <c r="N192"/>
      <c r="O192"/>
      <c r="P192"/>
      <c r="Q192"/>
      <c r="R192"/>
      <c r="S192"/>
      <c r="T192"/>
      <c r="U192"/>
      <c r="V192"/>
      <c r="W192"/>
      <c r="X192"/>
      <c r="Y192"/>
      <c r="Z192"/>
      <c r="AA192"/>
      <c r="AB192"/>
      <c r="AC192"/>
      <c r="AD192"/>
      <c r="AE192"/>
      <c r="AF192"/>
      <c r="AG192"/>
      <c r="AH192"/>
    </row>
    <row r="193" spans="2:34" ht="15" customHeight="1">
      <c r="B193" s="4"/>
      <c r="C193" s="2"/>
      <c r="D193" s="2"/>
      <c r="E193" s="2"/>
      <c r="F193" s="37"/>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2:34" ht="15" customHeight="1">
      <c r="B194" s="1" t="s">
        <v>117</v>
      </c>
      <c r="C194" s="36"/>
      <c r="D194" s="36"/>
      <c r="E194" s="36"/>
      <c r="F194" s="35"/>
      <c r="G194" s="36"/>
      <c r="H194" s="36"/>
      <c r="I194" s="36"/>
      <c r="J194" s="36"/>
      <c r="K194" s="36"/>
      <c r="L194" s="36"/>
      <c r="M194" s="36"/>
      <c r="N194" s="36"/>
      <c r="O194" s="36"/>
      <c r="P194" s="36"/>
      <c r="Q194" s="36"/>
      <c r="R194" s="36"/>
      <c r="S194" s="10"/>
      <c r="T194" s="10"/>
      <c r="U194" s="10"/>
      <c r="V194" s="7"/>
      <c r="W194" s="7"/>
      <c r="X194" s="7"/>
      <c r="Y194" s="7"/>
      <c r="Z194" s="7"/>
      <c r="AA194" s="7"/>
      <c r="AB194" s="7"/>
      <c r="AC194" s="7"/>
      <c r="AD194" s="7"/>
      <c r="AE194" s="36"/>
      <c r="AF194" s="36"/>
      <c r="AG194" s="36"/>
      <c r="AH194" s="36"/>
    </row>
    <row r="195" spans="2:34" ht="15" customHeight="1">
      <c r="C195" s="304" t="s">
        <v>118</v>
      </c>
      <c r="D195" s="304"/>
      <c r="E195" s="304"/>
      <c r="F195" s="304"/>
      <c r="G195" s="304"/>
      <c r="H195" s="304"/>
      <c r="I195" s="304"/>
      <c r="J195" s="304"/>
      <c r="K195" s="304"/>
      <c r="L195" s="304"/>
      <c r="M195" s="304"/>
      <c r="N195" s="304"/>
      <c r="O195" s="304"/>
      <c r="P195" s="304"/>
      <c r="Q195" s="304"/>
      <c r="R195" s="304"/>
      <c r="S195" s="304"/>
      <c r="T195" s="304"/>
      <c r="U195" s="304"/>
      <c r="V195" s="304"/>
      <c r="W195" s="304"/>
      <c r="X195" s="304"/>
      <c r="Y195" s="304"/>
      <c r="Z195" s="304"/>
      <c r="AA195" s="304"/>
      <c r="AB195" s="304"/>
      <c r="AC195" s="304"/>
      <c r="AD195" s="304"/>
      <c r="AE195" s="304"/>
      <c r="AF195" s="304"/>
      <c r="AG195" s="304"/>
      <c r="AH195" s="304"/>
    </row>
    <row r="196" spans="2:34" ht="15" customHeight="1" thickBot="1">
      <c r="C196" s="531"/>
      <c r="D196" s="531"/>
      <c r="E196" s="531"/>
      <c r="F196" s="531"/>
      <c r="G196" s="531"/>
      <c r="H196" s="531"/>
      <c r="I196" s="531"/>
      <c r="J196" s="531"/>
      <c r="K196" s="531"/>
      <c r="L196" s="531"/>
      <c r="M196" s="531"/>
      <c r="N196" s="531"/>
      <c r="O196" s="531"/>
      <c r="P196" s="531"/>
      <c r="Q196" s="531"/>
      <c r="R196" s="531"/>
      <c r="S196" s="531"/>
      <c r="T196" s="531"/>
      <c r="U196" s="531"/>
      <c r="V196" s="531"/>
      <c r="W196" s="531"/>
      <c r="X196" s="531"/>
      <c r="Y196" s="531"/>
      <c r="Z196" s="531"/>
      <c r="AA196" s="531"/>
      <c r="AB196" s="531"/>
      <c r="AC196" s="531"/>
      <c r="AD196" s="531"/>
      <c r="AE196" s="531"/>
      <c r="AF196" s="531"/>
      <c r="AG196" s="531"/>
      <c r="AH196" s="531"/>
    </row>
    <row r="197" spans="2:34" ht="15" customHeight="1">
      <c r="C197" s="504" t="s">
        <v>119</v>
      </c>
      <c r="D197" s="505"/>
      <c r="E197" s="505"/>
      <c r="F197" s="505"/>
      <c r="G197" s="505"/>
      <c r="H197" s="506"/>
      <c r="I197" s="526"/>
      <c r="J197" s="527"/>
      <c r="K197" s="527"/>
      <c r="L197" s="527"/>
      <c r="M197" s="527"/>
      <c r="N197" s="527"/>
      <c r="O197" s="527"/>
      <c r="P197" s="527"/>
      <c r="Q197" s="528"/>
      <c r="R197" s="510" t="s">
        <v>120</v>
      </c>
      <c r="S197" s="505"/>
      <c r="T197" s="505"/>
      <c r="U197" s="505"/>
      <c r="V197" s="505"/>
      <c r="W197" s="506"/>
      <c r="X197" s="529"/>
      <c r="Y197" s="490"/>
      <c r="Z197" s="490"/>
      <c r="AA197" s="490"/>
      <c r="AB197" s="490"/>
      <c r="AC197" s="490"/>
      <c r="AD197" s="490"/>
      <c r="AE197" s="490"/>
      <c r="AF197" s="490"/>
      <c r="AG197" s="490"/>
      <c r="AH197" s="530"/>
    </row>
    <row r="198" spans="2:34" ht="15" customHeight="1">
      <c r="C198" s="309"/>
      <c r="D198" s="310"/>
      <c r="E198" s="310"/>
      <c r="F198" s="310"/>
      <c r="G198" s="310"/>
      <c r="H198" s="311"/>
      <c r="I198" s="315"/>
      <c r="J198" s="316"/>
      <c r="K198" s="316"/>
      <c r="L198" s="316"/>
      <c r="M198" s="316"/>
      <c r="N198" s="316"/>
      <c r="O198" s="316"/>
      <c r="P198" s="316"/>
      <c r="Q198" s="317"/>
      <c r="R198" s="319"/>
      <c r="S198" s="310"/>
      <c r="T198" s="310"/>
      <c r="U198" s="310"/>
      <c r="V198" s="310"/>
      <c r="W198" s="311"/>
      <c r="X198" s="320"/>
      <c r="Y198" s="321"/>
      <c r="Z198" s="321"/>
      <c r="AA198" s="321"/>
      <c r="AB198" s="321"/>
      <c r="AC198" s="321"/>
      <c r="AD198" s="321"/>
      <c r="AE198" s="321"/>
      <c r="AF198" s="321"/>
      <c r="AG198" s="321"/>
      <c r="AH198" s="322"/>
    </row>
    <row r="199" spans="2:34" ht="15" customHeight="1">
      <c r="C199" s="282" t="s">
        <v>25</v>
      </c>
      <c r="D199" s="283"/>
      <c r="E199" s="283"/>
      <c r="F199" s="283"/>
      <c r="G199" s="283"/>
      <c r="H199" s="283"/>
      <c r="I199" s="323"/>
      <c r="J199" s="324"/>
      <c r="K199" s="324"/>
      <c r="L199" s="324"/>
      <c r="M199" s="324"/>
      <c r="N199" s="324"/>
      <c r="O199" s="324"/>
      <c r="P199" s="324"/>
      <c r="Q199" s="324"/>
      <c r="R199" s="324"/>
      <c r="S199" s="324"/>
      <c r="T199" s="324"/>
      <c r="U199" s="324"/>
      <c r="V199" s="324"/>
      <c r="W199" s="325"/>
      <c r="X199" s="491"/>
      <c r="Y199" s="491"/>
      <c r="Z199" s="491"/>
      <c r="AA199" s="491"/>
      <c r="AB199" s="491"/>
      <c r="AC199" s="491"/>
      <c r="AD199" s="491"/>
      <c r="AE199" s="491"/>
      <c r="AF199" s="491"/>
      <c r="AG199" s="491"/>
      <c r="AH199" s="492"/>
    </row>
    <row r="200" spans="2:34" ht="15" customHeight="1">
      <c r="C200" s="282"/>
      <c r="D200" s="283"/>
      <c r="E200" s="283"/>
      <c r="F200" s="283"/>
      <c r="G200" s="283"/>
      <c r="H200" s="283"/>
      <c r="I200" s="326"/>
      <c r="J200" s="327"/>
      <c r="K200" s="327"/>
      <c r="L200" s="327"/>
      <c r="M200" s="327"/>
      <c r="N200" s="327"/>
      <c r="O200" s="327"/>
      <c r="P200" s="327"/>
      <c r="Q200" s="327"/>
      <c r="R200" s="327"/>
      <c r="S200" s="327"/>
      <c r="T200" s="327"/>
      <c r="U200" s="327"/>
      <c r="V200" s="327"/>
      <c r="W200" s="328"/>
      <c r="X200" s="491"/>
      <c r="Y200" s="491"/>
      <c r="Z200" s="491"/>
      <c r="AA200" s="491"/>
      <c r="AB200" s="491"/>
      <c r="AC200" s="491"/>
      <c r="AD200" s="491"/>
      <c r="AE200" s="491"/>
      <c r="AF200" s="491"/>
      <c r="AG200" s="491"/>
      <c r="AH200" s="492"/>
    </row>
    <row r="201" spans="2:34" ht="15" customHeight="1">
      <c r="C201" s="282" t="s">
        <v>77</v>
      </c>
      <c r="D201" s="283"/>
      <c r="E201" s="283"/>
      <c r="F201" s="283"/>
      <c r="G201" s="283"/>
      <c r="H201" s="283"/>
      <c r="I201" s="286"/>
      <c r="J201" s="287"/>
      <c r="K201" s="287"/>
      <c r="L201" s="287"/>
      <c r="M201" s="287"/>
      <c r="N201" s="287"/>
      <c r="O201" s="287"/>
      <c r="P201" s="287"/>
      <c r="Q201" s="287"/>
      <c r="R201" s="287"/>
      <c r="S201" s="287"/>
      <c r="T201" s="287"/>
      <c r="U201" s="287"/>
      <c r="V201" s="287"/>
      <c r="W201" s="288"/>
      <c r="X201" s="491"/>
      <c r="Y201" s="491"/>
      <c r="Z201" s="491"/>
      <c r="AA201" s="491"/>
      <c r="AB201" s="491"/>
      <c r="AC201" s="491"/>
      <c r="AD201" s="491"/>
      <c r="AE201" s="491"/>
      <c r="AF201" s="491"/>
      <c r="AG201" s="491"/>
      <c r="AH201" s="492"/>
    </row>
    <row r="202" spans="2:34" ht="15" customHeight="1">
      <c r="C202" s="282"/>
      <c r="D202" s="283"/>
      <c r="E202" s="283"/>
      <c r="F202" s="283"/>
      <c r="G202" s="283"/>
      <c r="H202" s="283"/>
      <c r="I202" s="329"/>
      <c r="J202" s="330"/>
      <c r="K202" s="330"/>
      <c r="L202" s="330"/>
      <c r="M202" s="330"/>
      <c r="N202" s="330"/>
      <c r="O202" s="330"/>
      <c r="P202" s="330"/>
      <c r="Q202" s="330"/>
      <c r="R202" s="330"/>
      <c r="S202" s="330"/>
      <c r="T202" s="330"/>
      <c r="U202" s="330"/>
      <c r="V202" s="330"/>
      <c r="W202" s="331"/>
      <c r="X202" s="491"/>
      <c r="Y202" s="491"/>
      <c r="Z202" s="491"/>
      <c r="AA202" s="491"/>
      <c r="AB202" s="491"/>
      <c r="AC202" s="491"/>
      <c r="AD202" s="491"/>
      <c r="AE202" s="491"/>
      <c r="AF202" s="491"/>
      <c r="AG202" s="491"/>
      <c r="AH202" s="492"/>
    </row>
    <row r="203" spans="2:34" ht="15" customHeight="1">
      <c r="C203" s="282" t="s">
        <v>78</v>
      </c>
      <c r="D203" s="283"/>
      <c r="E203" s="283"/>
      <c r="F203" s="283"/>
      <c r="G203" s="283"/>
      <c r="H203" s="283"/>
      <c r="I203" s="286"/>
      <c r="J203" s="287"/>
      <c r="K203" s="287"/>
      <c r="L203" s="287"/>
      <c r="M203" s="287"/>
      <c r="N203" s="287"/>
      <c r="O203" s="287"/>
      <c r="P203" s="287"/>
      <c r="Q203" s="287"/>
      <c r="R203" s="287"/>
      <c r="S203" s="287"/>
      <c r="T203" s="287"/>
      <c r="U203" s="287"/>
      <c r="V203" s="287"/>
      <c r="W203" s="288"/>
      <c r="X203" s="491"/>
      <c r="Y203" s="491"/>
      <c r="Z203" s="491"/>
      <c r="AA203" s="491"/>
      <c r="AB203" s="491"/>
      <c r="AC203" s="491"/>
      <c r="AD203" s="491"/>
      <c r="AE203" s="491"/>
      <c r="AF203" s="491"/>
      <c r="AG203" s="491"/>
      <c r="AH203" s="492"/>
    </row>
    <row r="204" spans="2:34" ht="15" customHeight="1">
      <c r="C204" s="282"/>
      <c r="D204" s="283"/>
      <c r="E204" s="283"/>
      <c r="F204" s="283"/>
      <c r="G204" s="283"/>
      <c r="H204" s="283"/>
      <c r="I204" s="329"/>
      <c r="J204" s="330"/>
      <c r="K204" s="330"/>
      <c r="L204" s="330"/>
      <c r="M204" s="330"/>
      <c r="N204" s="330"/>
      <c r="O204" s="330"/>
      <c r="P204" s="330"/>
      <c r="Q204" s="330"/>
      <c r="R204" s="330"/>
      <c r="S204" s="330"/>
      <c r="T204" s="330"/>
      <c r="U204" s="330"/>
      <c r="V204" s="330"/>
      <c r="W204" s="331"/>
      <c r="X204" s="491"/>
      <c r="Y204" s="491"/>
      <c r="Z204" s="491"/>
      <c r="AA204" s="491"/>
      <c r="AB204" s="491"/>
      <c r="AC204" s="491"/>
      <c r="AD204" s="491"/>
      <c r="AE204" s="491"/>
      <c r="AF204" s="491"/>
      <c r="AG204" s="491"/>
      <c r="AH204" s="492"/>
    </row>
    <row r="205" spans="2:34" ht="15" customHeight="1">
      <c r="C205" s="282" t="s">
        <v>28</v>
      </c>
      <c r="D205" s="283"/>
      <c r="E205" s="283"/>
      <c r="F205" s="283"/>
      <c r="G205" s="283"/>
      <c r="H205" s="283"/>
      <c r="I205" s="495"/>
      <c r="J205" s="496"/>
      <c r="K205" s="496"/>
      <c r="L205" s="496"/>
      <c r="M205" s="496"/>
      <c r="N205" s="496"/>
      <c r="O205" s="496"/>
      <c r="P205" s="496"/>
      <c r="Q205" s="496"/>
      <c r="R205" s="496"/>
      <c r="S205" s="496"/>
      <c r="T205" s="496"/>
      <c r="U205" s="496"/>
      <c r="V205" s="496"/>
      <c r="W205" s="497"/>
      <c r="X205" s="491"/>
      <c r="Y205" s="491"/>
      <c r="Z205" s="491"/>
      <c r="AA205" s="491"/>
      <c r="AB205" s="491"/>
      <c r="AC205" s="491"/>
      <c r="AD205" s="491"/>
      <c r="AE205" s="491"/>
      <c r="AF205" s="491"/>
      <c r="AG205" s="491"/>
      <c r="AH205" s="492"/>
    </row>
    <row r="206" spans="2:34" ht="15" customHeight="1">
      <c r="C206" s="282"/>
      <c r="D206" s="283"/>
      <c r="E206" s="283"/>
      <c r="F206" s="283"/>
      <c r="G206" s="283"/>
      <c r="H206" s="283"/>
      <c r="I206" s="498"/>
      <c r="J206" s="499"/>
      <c r="K206" s="499"/>
      <c r="L206" s="499"/>
      <c r="M206" s="499"/>
      <c r="N206" s="499"/>
      <c r="O206" s="499"/>
      <c r="P206" s="499"/>
      <c r="Q206" s="499"/>
      <c r="R206" s="499"/>
      <c r="S206" s="499"/>
      <c r="T206" s="499"/>
      <c r="U206" s="499"/>
      <c r="V206" s="499"/>
      <c r="W206" s="500"/>
      <c r="X206" s="491"/>
      <c r="Y206" s="491"/>
      <c r="Z206" s="491"/>
      <c r="AA206" s="491"/>
      <c r="AB206" s="491"/>
      <c r="AC206" s="491"/>
      <c r="AD206" s="491"/>
      <c r="AE206" s="491"/>
      <c r="AF206" s="491"/>
      <c r="AG206" s="491"/>
      <c r="AH206" s="492"/>
    </row>
    <row r="207" spans="2:34" ht="15" customHeight="1">
      <c r="C207" s="282" t="s">
        <v>22</v>
      </c>
      <c r="D207" s="283"/>
      <c r="E207" s="283"/>
      <c r="F207" s="283"/>
      <c r="G207" s="283"/>
      <c r="H207" s="283"/>
      <c r="I207" s="323"/>
      <c r="J207" s="324"/>
      <c r="K207" s="324"/>
      <c r="L207" s="324"/>
      <c r="M207" s="324"/>
      <c r="N207" s="324"/>
      <c r="O207" s="324"/>
      <c r="P207" s="324"/>
      <c r="Q207" s="324"/>
      <c r="R207" s="324"/>
      <c r="S207" s="324"/>
      <c r="T207" s="324"/>
      <c r="U207" s="324"/>
      <c r="V207" s="324"/>
      <c r="W207" s="325"/>
      <c r="X207" s="491"/>
      <c r="Y207" s="491"/>
      <c r="Z207" s="491"/>
      <c r="AA207" s="491"/>
      <c r="AB207" s="491"/>
      <c r="AC207" s="491"/>
      <c r="AD207" s="491"/>
      <c r="AE207" s="491"/>
      <c r="AF207" s="491"/>
      <c r="AG207" s="491"/>
      <c r="AH207" s="492"/>
    </row>
    <row r="208" spans="2:34" ht="15" customHeight="1" thickBot="1">
      <c r="C208" s="284"/>
      <c r="D208" s="285"/>
      <c r="E208" s="285"/>
      <c r="F208" s="285"/>
      <c r="G208" s="285"/>
      <c r="H208" s="285"/>
      <c r="I208" s="501"/>
      <c r="J208" s="444"/>
      <c r="K208" s="444"/>
      <c r="L208" s="444"/>
      <c r="M208" s="444"/>
      <c r="N208" s="444"/>
      <c r="O208" s="444"/>
      <c r="P208" s="444"/>
      <c r="Q208" s="444"/>
      <c r="R208" s="444"/>
      <c r="S208" s="444"/>
      <c r="T208" s="444"/>
      <c r="U208" s="444"/>
      <c r="V208" s="444"/>
      <c r="W208" s="445"/>
      <c r="X208" s="493"/>
      <c r="Y208" s="493"/>
      <c r="Z208" s="493"/>
      <c r="AA208" s="493"/>
      <c r="AB208" s="493"/>
      <c r="AC208" s="493"/>
      <c r="AD208" s="493"/>
      <c r="AE208" s="493"/>
      <c r="AF208" s="493"/>
      <c r="AG208" s="493"/>
      <c r="AH208" s="494"/>
    </row>
    <row r="209" spans="2:34" ht="15" customHeight="1">
      <c r="B209" s="34" t="s">
        <v>121</v>
      </c>
      <c r="C209" s="58" t="s">
        <v>122</v>
      </c>
      <c r="D209" s="47"/>
      <c r="E209" s="48"/>
      <c r="F209" s="48"/>
      <c r="G209" s="48"/>
      <c r="H209" s="48"/>
      <c r="I209" s="48"/>
      <c r="J209" s="48"/>
      <c r="K209" s="48"/>
      <c r="L209" s="49"/>
      <c r="M209" s="49"/>
      <c r="N209" s="49"/>
      <c r="O209" s="49"/>
      <c r="P209" s="49"/>
      <c r="Q209" s="49"/>
      <c r="R209" s="49"/>
      <c r="S209" s="49"/>
      <c r="T209" s="50"/>
      <c r="U209" s="50"/>
      <c r="V209" s="50"/>
      <c r="W209" s="50"/>
      <c r="X209" s="50"/>
      <c r="Y209" s="18"/>
      <c r="Z209" s="18"/>
      <c r="AA209" s="18"/>
      <c r="AB209" s="18"/>
      <c r="AC209" s="18"/>
      <c r="AD209" s="18"/>
      <c r="AE209" s="18"/>
      <c r="AF209" s="18"/>
      <c r="AG209" s="18"/>
      <c r="AH209" s="18"/>
    </row>
    <row r="210" spans="2:34" ht="15" customHeight="1">
      <c r="B210" s="28"/>
      <c r="C210" s="58" t="s">
        <v>123</v>
      </c>
      <c r="D210" s="47"/>
      <c r="E210" s="48"/>
      <c r="F210" s="48"/>
      <c r="G210" s="48"/>
      <c r="H210" s="48"/>
      <c r="I210" s="48"/>
      <c r="J210" s="48"/>
      <c r="K210" s="48"/>
      <c r="L210" s="49"/>
      <c r="M210" s="49"/>
      <c r="N210" s="49"/>
      <c r="O210" s="49"/>
      <c r="P210" s="49"/>
      <c r="Q210" s="49"/>
      <c r="R210" s="49"/>
      <c r="S210" s="49"/>
      <c r="T210" s="50"/>
      <c r="U210" s="50"/>
      <c r="V210" s="50"/>
      <c r="W210" s="50"/>
      <c r="X210" s="50"/>
      <c r="Y210" s="18"/>
      <c r="Z210" s="18"/>
      <c r="AA210" s="18"/>
      <c r="AB210" s="18"/>
      <c r="AC210" s="18"/>
      <c r="AD210" s="18"/>
      <c r="AE210" s="18"/>
      <c r="AF210" s="18"/>
      <c r="AG210" s="18"/>
      <c r="AH210" s="18"/>
    </row>
    <row r="211" spans="2:34" ht="15" customHeight="1" thickBot="1">
      <c r="B211" s="28"/>
      <c r="C211" s="47"/>
      <c r="D211" s="47"/>
      <c r="E211" s="48"/>
      <c r="F211" s="48"/>
      <c r="G211" s="48"/>
      <c r="H211" s="48"/>
      <c r="I211" s="48"/>
      <c r="J211" s="48"/>
      <c r="K211" s="48"/>
      <c r="L211" s="49"/>
      <c r="M211" s="49"/>
      <c r="N211" s="49"/>
      <c r="O211" s="49"/>
      <c r="P211" s="49"/>
      <c r="Q211" s="49"/>
      <c r="R211" s="49"/>
      <c r="S211" s="49"/>
      <c r="T211" s="50"/>
      <c r="U211" s="50"/>
      <c r="V211" s="50"/>
      <c r="W211" s="50"/>
      <c r="X211" s="50"/>
      <c r="Y211" s="18"/>
      <c r="Z211" s="18"/>
      <c r="AA211" s="18"/>
      <c r="AB211" s="18"/>
      <c r="AC211" s="18"/>
      <c r="AD211" s="18"/>
      <c r="AE211" s="18"/>
      <c r="AF211" s="18"/>
      <c r="AG211" s="18"/>
      <c r="AH211" s="18"/>
    </row>
    <row r="212" spans="2:34" ht="15" customHeight="1">
      <c r="B212" s="56" t="s">
        <v>124</v>
      </c>
      <c r="C212" s="51"/>
      <c r="D212" s="51"/>
      <c r="E212" s="51"/>
      <c r="F212" s="52"/>
      <c r="G212" s="51"/>
      <c r="H212" s="51"/>
      <c r="I212" s="51"/>
      <c r="J212" s="51"/>
      <c r="K212" s="51"/>
      <c r="L212" s="51"/>
      <c r="M212" s="51"/>
      <c r="N212" s="51"/>
      <c r="O212" s="51"/>
      <c r="P212" s="51"/>
      <c r="Q212" s="51"/>
      <c r="R212" s="51"/>
      <c r="S212" s="53"/>
      <c r="T212" s="53"/>
      <c r="U212" s="53"/>
      <c r="V212" s="54"/>
      <c r="W212" s="54"/>
      <c r="X212" s="54"/>
      <c r="Y212" s="54"/>
      <c r="Z212" s="54"/>
      <c r="AA212" s="54"/>
      <c r="AB212" s="54"/>
      <c r="AC212" s="54"/>
      <c r="AD212" s="54"/>
      <c r="AE212" s="51"/>
      <c r="AF212" s="51"/>
      <c r="AG212" s="51"/>
      <c r="AH212" s="36"/>
    </row>
    <row r="213" spans="2:34" ht="15" customHeight="1">
      <c r="C213" s="304" t="s">
        <v>125</v>
      </c>
      <c r="D213" s="304"/>
      <c r="E213" s="304"/>
      <c r="F213" s="304"/>
      <c r="G213" s="304"/>
      <c r="H213" s="304"/>
      <c r="I213" s="304"/>
      <c r="J213" s="304"/>
      <c r="K213" s="304"/>
      <c r="L213" s="304"/>
      <c r="M213" s="304"/>
      <c r="N213" s="304"/>
      <c r="O213" s="304"/>
      <c r="P213" s="304"/>
      <c r="Q213" s="304"/>
      <c r="R213" s="304"/>
      <c r="S213" s="304"/>
      <c r="T213" s="304"/>
      <c r="U213" s="304"/>
      <c r="V213" s="304"/>
      <c r="W213" s="304"/>
      <c r="X213" s="304"/>
      <c r="Y213" s="304"/>
      <c r="Z213" s="304"/>
      <c r="AA213" s="304"/>
      <c r="AB213" s="304"/>
      <c r="AC213" s="304"/>
      <c r="AD213" s="304"/>
      <c r="AE213" s="304"/>
      <c r="AF213" s="304"/>
      <c r="AG213" s="304"/>
      <c r="AH213" s="304"/>
    </row>
    <row r="214" spans="2:34" ht="15" customHeight="1" thickBot="1">
      <c r="C214" s="305"/>
      <c r="D214" s="305"/>
      <c r="E214" s="305"/>
      <c r="F214" s="305"/>
      <c r="G214" s="305"/>
      <c r="H214" s="305"/>
      <c r="I214" s="305"/>
      <c r="J214" s="305"/>
      <c r="K214" s="305"/>
      <c r="L214" s="305"/>
      <c r="M214" s="305"/>
      <c r="N214" s="305"/>
      <c r="O214" s="305"/>
      <c r="P214" s="305"/>
      <c r="Q214" s="305"/>
      <c r="R214" s="305"/>
      <c r="S214" s="305"/>
      <c r="T214" s="305"/>
      <c r="U214" s="305"/>
      <c r="V214" s="305"/>
      <c r="W214" s="305"/>
      <c r="X214" s="305"/>
      <c r="Y214" s="305"/>
      <c r="Z214" s="305"/>
      <c r="AA214" s="305"/>
      <c r="AB214" s="305"/>
      <c r="AC214" s="305"/>
      <c r="AD214" s="305"/>
      <c r="AE214" s="305"/>
      <c r="AF214" s="305"/>
      <c r="AG214" s="305"/>
      <c r="AH214" s="305"/>
    </row>
    <row r="215" spans="2:34" ht="15" customHeight="1">
      <c r="B215" s="28"/>
      <c r="C215" s="306" t="s">
        <v>119</v>
      </c>
      <c r="D215" s="307"/>
      <c r="E215" s="307"/>
      <c r="F215" s="307"/>
      <c r="G215" s="307"/>
      <c r="H215" s="308"/>
      <c r="I215" s="312"/>
      <c r="J215" s="313"/>
      <c r="K215" s="313"/>
      <c r="L215" s="313"/>
      <c r="M215" s="313"/>
      <c r="N215" s="313"/>
      <c r="O215" s="313"/>
      <c r="P215" s="313"/>
      <c r="Q215" s="314"/>
      <c r="R215" s="318" t="s">
        <v>120</v>
      </c>
      <c r="S215" s="307"/>
      <c r="T215" s="307"/>
      <c r="U215" s="307"/>
      <c r="V215" s="307"/>
      <c r="W215" s="308"/>
      <c r="X215" s="320"/>
      <c r="Y215" s="321"/>
      <c r="Z215" s="321"/>
      <c r="AA215" s="321"/>
      <c r="AB215" s="321"/>
      <c r="AC215" s="321"/>
      <c r="AD215" s="321"/>
      <c r="AE215" s="321"/>
      <c r="AF215" s="321"/>
      <c r="AG215" s="321"/>
      <c r="AH215" s="322"/>
    </row>
    <row r="216" spans="2:34" ht="15" customHeight="1">
      <c r="B216" s="28"/>
      <c r="C216" s="309"/>
      <c r="D216" s="310"/>
      <c r="E216" s="310"/>
      <c r="F216" s="310"/>
      <c r="G216" s="310"/>
      <c r="H216" s="311"/>
      <c r="I216" s="315"/>
      <c r="J216" s="316"/>
      <c r="K216" s="316"/>
      <c r="L216" s="316"/>
      <c r="M216" s="316"/>
      <c r="N216" s="316"/>
      <c r="O216" s="316"/>
      <c r="P216" s="316"/>
      <c r="Q216" s="317"/>
      <c r="R216" s="319"/>
      <c r="S216" s="310"/>
      <c r="T216" s="310"/>
      <c r="U216" s="310"/>
      <c r="V216" s="310"/>
      <c r="W216" s="311"/>
      <c r="X216" s="320"/>
      <c r="Y216" s="321"/>
      <c r="Z216" s="321"/>
      <c r="AA216" s="321"/>
      <c r="AB216" s="321"/>
      <c r="AC216" s="321"/>
      <c r="AD216" s="321"/>
      <c r="AE216" s="321"/>
      <c r="AF216" s="321"/>
      <c r="AG216" s="321"/>
      <c r="AH216" s="322"/>
    </row>
    <row r="217" spans="2:34" ht="15" customHeight="1">
      <c r="B217" s="28"/>
      <c r="C217" s="282" t="s">
        <v>25</v>
      </c>
      <c r="D217" s="283"/>
      <c r="E217" s="283"/>
      <c r="F217" s="283"/>
      <c r="G217" s="283"/>
      <c r="H217" s="283"/>
      <c r="I217" s="323"/>
      <c r="J217" s="324"/>
      <c r="K217" s="324"/>
      <c r="L217" s="324"/>
      <c r="M217" s="324"/>
      <c r="N217" s="324"/>
      <c r="O217" s="324"/>
      <c r="P217" s="324"/>
      <c r="Q217" s="324"/>
      <c r="R217" s="324"/>
      <c r="S217" s="324"/>
      <c r="T217" s="324"/>
      <c r="U217" s="324"/>
      <c r="V217" s="324"/>
      <c r="W217" s="325"/>
      <c r="X217" s="292"/>
      <c r="Y217" s="293"/>
      <c r="Z217" s="293"/>
      <c r="AA217" s="293"/>
      <c r="AB217" s="293"/>
      <c r="AC217" s="293"/>
      <c r="AD217" s="293"/>
      <c r="AE217" s="293"/>
      <c r="AF217" s="293"/>
      <c r="AG217" s="293"/>
      <c r="AH217" s="294"/>
    </row>
    <row r="218" spans="2:34" ht="15" customHeight="1">
      <c r="B218" s="28"/>
      <c r="C218" s="282"/>
      <c r="D218" s="283"/>
      <c r="E218" s="283"/>
      <c r="F218" s="283"/>
      <c r="G218" s="283"/>
      <c r="H218" s="283"/>
      <c r="I218" s="326"/>
      <c r="J218" s="327"/>
      <c r="K218" s="327"/>
      <c r="L218" s="327"/>
      <c r="M218" s="327"/>
      <c r="N218" s="327"/>
      <c r="O218" s="327"/>
      <c r="P218" s="327"/>
      <c r="Q218" s="327"/>
      <c r="R218" s="327"/>
      <c r="S218" s="327"/>
      <c r="T218" s="327"/>
      <c r="U218" s="327"/>
      <c r="V218" s="327"/>
      <c r="W218" s="328"/>
      <c r="X218" s="292"/>
      <c r="Y218" s="293"/>
      <c r="Z218" s="293"/>
      <c r="AA218" s="293"/>
      <c r="AB218" s="293"/>
      <c r="AC218" s="293"/>
      <c r="AD218" s="293"/>
      <c r="AE218" s="293"/>
      <c r="AF218" s="293"/>
      <c r="AG218" s="293"/>
      <c r="AH218" s="294"/>
    </row>
    <row r="219" spans="2:34" ht="15" customHeight="1">
      <c r="B219" s="28"/>
      <c r="C219" s="282" t="s">
        <v>77</v>
      </c>
      <c r="D219" s="283"/>
      <c r="E219" s="283"/>
      <c r="F219" s="283"/>
      <c r="G219" s="283"/>
      <c r="H219" s="283"/>
      <c r="I219" s="286"/>
      <c r="J219" s="287"/>
      <c r="K219" s="287"/>
      <c r="L219" s="287"/>
      <c r="M219" s="287"/>
      <c r="N219" s="287"/>
      <c r="O219" s="287"/>
      <c r="P219" s="287"/>
      <c r="Q219" s="287"/>
      <c r="R219" s="287"/>
      <c r="S219" s="287"/>
      <c r="T219" s="287"/>
      <c r="U219" s="287"/>
      <c r="V219" s="287"/>
      <c r="W219" s="288"/>
      <c r="X219" s="292"/>
      <c r="Y219" s="293"/>
      <c r="Z219" s="293"/>
      <c r="AA219" s="293"/>
      <c r="AB219" s="293"/>
      <c r="AC219" s="293"/>
      <c r="AD219" s="293"/>
      <c r="AE219" s="293"/>
      <c r="AF219" s="293"/>
      <c r="AG219" s="293"/>
      <c r="AH219" s="294"/>
    </row>
    <row r="220" spans="2:34" ht="15" customHeight="1">
      <c r="B220" s="28"/>
      <c r="C220" s="282"/>
      <c r="D220" s="283"/>
      <c r="E220" s="283"/>
      <c r="F220" s="283"/>
      <c r="G220" s="283"/>
      <c r="H220" s="283"/>
      <c r="I220" s="329"/>
      <c r="J220" s="330"/>
      <c r="K220" s="330"/>
      <c r="L220" s="330"/>
      <c r="M220" s="330"/>
      <c r="N220" s="330"/>
      <c r="O220" s="330"/>
      <c r="P220" s="330"/>
      <c r="Q220" s="330"/>
      <c r="R220" s="330"/>
      <c r="S220" s="330"/>
      <c r="T220" s="330"/>
      <c r="U220" s="330"/>
      <c r="V220" s="330"/>
      <c r="W220" s="331"/>
      <c r="X220" s="292"/>
      <c r="Y220" s="293"/>
      <c r="Z220" s="293"/>
      <c r="AA220" s="293"/>
      <c r="AB220" s="293"/>
      <c r="AC220" s="293"/>
      <c r="AD220" s="293"/>
      <c r="AE220" s="293"/>
      <c r="AF220" s="293"/>
      <c r="AG220" s="293"/>
      <c r="AH220" s="294"/>
    </row>
    <row r="221" spans="2:34" ht="15" customHeight="1">
      <c r="B221" s="28"/>
      <c r="C221" s="282" t="s">
        <v>78</v>
      </c>
      <c r="D221" s="283"/>
      <c r="E221" s="283"/>
      <c r="F221" s="283"/>
      <c r="G221" s="283"/>
      <c r="H221" s="283"/>
      <c r="I221" s="286"/>
      <c r="J221" s="287"/>
      <c r="K221" s="287"/>
      <c r="L221" s="287"/>
      <c r="M221" s="287"/>
      <c r="N221" s="287"/>
      <c r="O221" s="287"/>
      <c r="P221" s="287"/>
      <c r="Q221" s="287"/>
      <c r="R221" s="287"/>
      <c r="S221" s="287"/>
      <c r="T221" s="287"/>
      <c r="U221" s="287"/>
      <c r="V221" s="287"/>
      <c r="W221" s="288"/>
      <c r="X221" s="292"/>
      <c r="Y221" s="293"/>
      <c r="Z221" s="293"/>
      <c r="AA221" s="293"/>
      <c r="AB221" s="293"/>
      <c r="AC221" s="293"/>
      <c r="AD221" s="293"/>
      <c r="AE221" s="293"/>
      <c r="AF221" s="293"/>
      <c r="AG221" s="293"/>
      <c r="AH221" s="294"/>
    </row>
    <row r="222" spans="2:34" ht="15" customHeight="1" thickBot="1">
      <c r="B222" s="28"/>
      <c r="C222" s="284"/>
      <c r="D222" s="285"/>
      <c r="E222" s="285"/>
      <c r="F222" s="285"/>
      <c r="G222" s="285"/>
      <c r="H222" s="285"/>
      <c r="I222" s="289"/>
      <c r="J222" s="290"/>
      <c r="K222" s="290"/>
      <c r="L222" s="290"/>
      <c r="M222" s="290"/>
      <c r="N222" s="290"/>
      <c r="O222" s="290"/>
      <c r="P222" s="290"/>
      <c r="Q222" s="290"/>
      <c r="R222" s="290"/>
      <c r="S222" s="290"/>
      <c r="T222" s="290"/>
      <c r="U222" s="290"/>
      <c r="V222" s="290"/>
      <c r="W222" s="291"/>
      <c r="X222" s="295"/>
      <c r="Y222" s="296"/>
      <c r="Z222" s="296"/>
      <c r="AA222" s="296"/>
      <c r="AB222" s="296"/>
      <c r="AC222" s="296"/>
      <c r="AD222" s="296"/>
      <c r="AE222" s="296"/>
      <c r="AF222" s="296"/>
      <c r="AG222" s="296"/>
      <c r="AH222" s="297"/>
    </row>
    <row r="223" spans="2:34" ht="15" customHeight="1">
      <c r="B223" s="28"/>
      <c r="C223" s="47"/>
      <c r="D223" s="47"/>
      <c r="E223" s="48"/>
      <c r="F223" s="48"/>
      <c r="G223" s="48"/>
      <c r="H223" s="48"/>
      <c r="I223" s="48"/>
      <c r="J223" s="48"/>
      <c r="K223" s="48"/>
      <c r="L223" s="49"/>
      <c r="M223" s="49"/>
      <c r="N223" s="49"/>
      <c r="O223" s="49"/>
      <c r="P223" s="49"/>
      <c r="Q223" s="49"/>
      <c r="R223" s="49"/>
      <c r="S223" s="49"/>
      <c r="T223" s="50"/>
      <c r="U223" s="50"/>
      <c r="V223" s="50"/>
      <c r="W223" s="50"/>
      <c r="X223" s="50"/>
      <c r="Y223" s="18"/>
      <c r="Z223" s="18"/>
      <c r="AA223" s="18"/>
      <c r="AB223" s="18"/>
      <c r="AC223" s="18"/>
      <c r="AD223" s="18"/>
      <c r="AE223" s="18"/>
      <c r="AF223" s="18"/>
      <c r="AG223" s="18"/>
      <c r="AH223" s="18"/>
    </row>
    <row r="224" spans="2:34" ht="15" customHeight="1">
      <c r="B224" s="28"/>
      <c r="C224" s="47"/>
      <c r="D224" s="47"/>
      <c r="E224" s="48"/>
      <c r="F224" s="48"/>
      <c r="G224" s="48"/>
      <c r="H224" s="48"/>
      <c r="I224" s="48"/>
      <c r="J224" s="48"/>
      <c r="K224" s="48"/>
      <c r="L224" s="49"/>
      <c r="M224" s="49"/>
      <c r="N224" s="49"/>
      <c r="O224" s="49"/>
      <c r="P224" s="49"/>
      <c r="Q224" s="49"/>
      <c r="R224" s="49"/>
      <c r="S224" s="49"/>
      <c r="T224" s="50"/>
      <c r="U224" s="50"/>
      <c r="V224" s="50"/>
      <c r="W224" s="50"/>
      <c r="X224" s="50"/>
      <c r="Y224" s="18"/>
      <c r="Z224" s="18"/>
      <c r="AA224" s="18"/>
      <c r="AB224" s="18"/>
      <c r="AC224" s="18"/>
      <c r="AD224" s="18"/>
      <c r="AE224" s="18"/>
      <c r="AF224" s="18"/>
      <c r="AG224" s="18"/>
      <c r="AH224" s="18"/>
    </row>
    <row r="225" spans="2:34" ht="15" customHeight="1">
      <c r="B225" s="393" t="s">
        <v>126</v>
      </c>
      <c r="C225" s="393"/>
      <c r="D225" s="393"/>
      <c r="E225" s="393"/>
      <c r="F225" s="393"/>
      <c r="G225" s="393"/>
      <c r="H225" s="393"/>
      <c r="I225" s="393"/>
      <c r="J225" s="393"/>
      <c r="K225" s="393"/>
      <c r="L225" s="393"/>
      <c r="M225" s="393"/>
      <c r="N225" s="393"/>
      <c r="O225" s="393"/>
      <c r="P225" s="393"/>
      <c r="Q225" s="393"/>
      <c r="R225" s="393"/>
      <c r="S225" s="393"/>
      <c r="T225" s="393"/>
      <c r="U225" s="393"/>
      <c r="V225" s="393"/>
      <c r="W225" s="393"/>
      <c r="X225" s="393"/>
      <c r="Y225" s="393"/>
      <c r="Z225" s="393"/>
      <c r="AA225" s="393"/>
      <c r="AB225" s="393"/>
      <c r="AC225" s="393"/>
      <c r="AD225" s="393"/>
      <c r="AE225" s="393"/>
      <c r="AF225" s="393"/>
      <c r="AG225" s="393"/>
      <c r="AH225" s="393"/>
    </row>
    <row r="226" spans="2:34" ht="15" customHeight="1">
      <c r="B226" s="4"/>
    </row>
    <row r="227" spans="2:34" ht="15" customHeight="1">
      <c r="B227" s="4"/>
      <c r="C227" s="502" t="s">
        <v>127</v>
      </c>
      <c r="D227" s="502"/>
      <c r="E227" s="502"/>
      <c r="F227" s="502"/>
      <c r="G227" s="502"/>
      <c r="H227" s="502"/>
      <c r="I227" s="502"/>
      <c r="J227" s="502"/>
      <c r="K227" s="502"/>
      <c r="L227" s="502"/>
      <c r="M227" s="502"/>
      <c r="N227" s="502"/>
      <c r="O227" s="502"/>
      <c r="P227" s="502"/>
      <c r="Q227" s="502"/>
      <c r="R227" s="502"/>
      <c r="S227" s="502"/>
      <c r="T227" s="502"/>
      <c r="U227" s="502"/>
      <c r="V227" s="502"/>
      <c r="W227" s="502"/>
      <c r="X227" s="502"/>
      <c r="Y227" s="502"/>
      <c r="Z227" s="502"/>
      <c r="AA227" s="502"/>
      <c r="AB227" s="502"/>
      <c r="AC227" s="502"/>
      <c r="AD227" s="502"/>
      <c r="AE227" s="502"/>
      <c r="AF227" s="502"/>
      <c r="AG227" s="502"/>
      <c r="AH227" s="502"/>
    </row>
    <row r="228" spans="2:34" ht="55.5" customHeight="1" thickBot="1">
      <c r="B228" s="4"/>
      <c r="C228" s="503"/>
      <c r="D228" s="503"/>
      <c r="E228" s="503"/>
      <c r="F228" s="503"/>
      <c r="G228" s="503"/>
      <c r="H228" s="503"/>
      <c r="I228" s="503"/>
      <c r="J228" s="503"/>
      <c r="K228" s="503"/>
      <c r="L228" s="503"/>
      <c r="M228" s="503"/>
      <c r="N228" s="503"/>
      <c r="O228" s="503"/>
      <c r="P228" s="503"/>
      <c r="Q228" s="503"/>
      <c r="R228" s="503"/>
      <c r="S228" s="503"/>
      <c r="T228" s="503"/>
      <c r="U228" s="503"/>
      <c r="V228" s="503"/>
      <c r="W228" s="503"/>
      <c r="X228" s="503"/>
      <c r="Y228" s="503"/>
      <c r="Z228" s="503"/>
      <c r="AA228" s="503"/>
      <c r="AB228" s="503"/>
      <c r="AC228" s="503"/>
      <c r="AD228" s="503"/>
      <c r="AE228" s="503"/>
      <c r="AF228" s="503"/>
      <c r="AG228" s="503"/>
      <c r="AH228" s="503"/>
    </row>
    <row r="229" spans="2:34" ht="15" customHeight="1">
      <c r="C229" s="504" t="s">
        <v>76</v>
      </c>
      <c r="D229" s="505"/>
      <c r="E229" s="505"/>
      <c r="F229" s="505"/>
      <c r="G229" s="505"/>
      <c r="H229" s="505"/>
      <c r="I229" s="505"/>
      <c r="J229" s="506"/>
      <c r="K229" s="510" t="s">
        <v>128</v>
      </c>
      <c r="L229" s="505"/>
      <c r="M229" s="505"/>
      <c r="N229" s="505"/>
      <c r="O229" s="505"/>
      <c r="P229" s="506"/>
      <c r="Q229" s="510" t="s">
        <v>78</v>
      </c>
      <c r="R229" s="505"/>
      <c r="S229" s="505"/>
      <c r="T229" s="505"/>
      <c r="U229" s="506"/>
      <c r="V229" s="510" t="s">
        <v>129</v>
      </c>
      <c r="W229" s="505"/>
      <c r="X229" s="506"/>
      <c r="Y229" s="510" t="s">
        <v>130</v>
      </c>
      <c r="Z229" s="505"/>
      <c r="AA229" s="505"/>
      <c r="AB229" s="505"/>
      <c r="AC229" s="505"/>
      <c r="AD229" s="506"/>
      <c r="AE229" s="510" t="s">
        <v>131</v>
      </c>
      <c r="AF229" s="505"/>
      <c r="AG229" s="506"/>
      <c r="AH229" s="512" t="s">
        <v>132</v>
      </c>
    </row>
    <row r="230" spans="2:34" ht="15" customHeight="1" thickBot="1">
      <c r="C230" s="507"/>
      <c r="D230" s="508"/>
      <c r="E230" s="508"/>
      <c r="F230" s="508"/>
      <c r="G230" s="508"/>
      <c r="H230" s="508"/>
      <c r="I230" s="508"/>
      <c r="J230" s="509"/>
      <c r="K230" s="511"/>
      <c r="L230" s="508"/>
      <c r="M230" s="508"/>
      <c r="N230" s="508"/>
      <c r="O230" s="508"/>
      <c r="P230" s="509"/>
      <c r="Q230" s="511"/>
      <c r="R230" s="508"/>
      <c r="S230" s="508"/>
      <c r="T230" s="508"/>
      <c r="U230" s="509"/>
      <c r="V230" s="511"/>
      <c r="W230" s="508"/>
      <c r="X230" s="509"/>
      <c r="Y230" s="511"/>
      <c r="Z230" s="508"/>
      <c r="AA230" s="508"/>
      <c r="AB230" s="508"/>
      <c r="AC230" s="508"/>
      <c r="AD230" s="509"/>
      <c r="AE230" s="511"/>
      <c r="AF230" s="508"/>
      <c r="AG230" s="509"/>
      <c r="AH230" s="513"/>
    </row>
    <row r="231" spans="2:34" ht="15" customHeight="1">
      <c r="B231" s="5"/>
      <c r="C231" s="452" t="str">
        <f>IF(J153="Unemployed","Unemployed",IF(J153="Fresh Graduate","Fresh Graduate",IF(J153="Self-employed","Self-employed",IF(J153&lt;&gt;"",IF(J155&lt;&gt;"",J155,""),""))))</f>
        <v/>
      </c>
      <c r="D231" s="453"/>
      <c r="E231" s="453"/>
      <c r="F231" s="453"/>
      <c r="G231" s="453"/>
      <c r="H231" s="453"/>
      <c r="I231" s="453"/>
      <c r="J231" s="454"/>
      <c r="K231" s="479" t="str">
        <f>IF(J153="Unemployed","",IF(J153="Fresh Graduate","",IF(J153="Self-employed","",IF(J153&lt;&gt;"",IF(J157&lt;&gt;"",J157,""),""))))</f>
        <v/>
      </c>
      <c r="L231" s="453"/>
      <c r="M231" s="453"/>
      <c r="N231" s="453"/>
      <c r="O231" s="453"/>
      <c r="P231" s="454"/>
      <c r="Q231" s="479" t="str">
        <f>IF(J153="Unemployed","",IF(J153="Fresh Graduate","",IF(J153="Self-employed","",IF(J153&lt;&gt;"",IF(J159&lt;&gt;"",J159,""),""))))</f>
        <v/>
      </c>
      <c r="R231" s="453"/>
      <c r="S231" s="453"/>
      <c r="T231" s="453"/>
      <c r="U231" s="454"/>
      <c r="V231" s="482" t="str">
        <f>IF(COUNTIF(AC233,""),"",IF(COUNTIF(AC231,""),"",IF(INDEX(List!$B$2:$C$13,MATCH(AA233,List!$B$2:$B$13,0),2)=12,IF(INDEX(List!$B$2:$C$13,MATCH(AA231,List!$B$2:$B$13,0),2)=1,AC233-AC231+1,IF(INDEX(List!$B$2:$C$13,MATCH(AA233,List!$B$2:$B$13,0),2)&gt;=(INDEX(List!$B$2:$C$13,MATCH(AA231,List!$B$2:$B$13,0),2)-1),AC233-AC231,AC233-AC231-1)),IF(INDEX(List!$B$2:$C$13,MATCH(AA233,List!$B$2:$B$13,0),2)&gt;=(INDEX(List!$B$2:$C$13,MATCH(AA231,List!$B$2:$B$13,0),2)-1),AC233-AC231,AC233-AC231-1))&amp;IF(IF(COUNTIF(AC233,""),"",IF(COUNTIF(AC231,""),"",IF(INDEX(List!$B$2:$C$13,MATCH(AA233,List!$B$2:$B$13,0),2)=12,IF(INDEX(List!$B$2:$C$13,MATCH(AA231,List!$B$2:$B$13,0),2)=1,AC233-AC231+1,IF(INDEX(List!$B$2:$C$13,MATCH(AA233,List!$B$2:$B$13,0),2)&gt;=(INDEX(List!$B$2:$C$13,MATCH(AA231,List!$B$2:$B$13,0),2)-1),AC233-AC231,AC233-AC231-1)),IF(INDEX(List!$B$2:$C$13,MATCH(AA233,List!$B$2:$B$13,0),2)&gt;=(INDEX(List!$B$2:$C$13,MATCH(AA231,List!$B$2:$B$13,0),2)-1),AC233-AC231,AC233-AC231-1))))&lt;=1," year"," years ")))</f>
        <v/>
      </c>
      <c r="W231" s="483"/>
      <c r="X231" s="484"/>
      <c r="Y231" s="485" t="s">
        <v>39</v>
      </c>
      <c r="Z231" s="486"/>
      <c r="AA231" s="489"/>
      <c r="AB231" s="490" t="s">
        <v>14</v>
      </c>
      <c r="AC231" s="461"/>
      <c r="AD231" s="462"/>
      <c r="AE231" s="463"/>
      <c r="AF231" s="464"/>
      <c r="AG231" s="465"/>
      <c r="AH231" s="449"/>
    </row>
    <row r="232" spans="2:34" ht="15" customHeight="1">
      <c r="C232" s="455"/>
      <c r="D232" s="456"/>
      <c r="E232" s="456"/>
      <c r="F232" s="456"/>
      <c r="G232" s="456"/>
      <c r="H232" s="456"/>
      <c r="I232" s="456"/>
      <c r="J232" s="457"/>
      <c r="K232" s="480"/>
      <c r="L232" s="456"/>
      <c r="M232" s="456"/>
      <c r="N232" s="456"/>
      <c r="O232" s="456"/>
      <c r="P232" s="457"/>
      <c r="Q232" s="480"/>
      <c r="R232" s="456"/>
      <c r="S232" s="456"/>
      <c r="T232" s="456"/>
      <c r="U232" s="457"/>
      <c r="V232" s="409"/>
      <c r="W232" s="410"/>
      <c r="X232" s="411"/>
      <c r="Y232" s="487"/>
      <c r="Z232" s="488"/>
      <c r="AA232" s="434"/>
      <c r="AB232" s="417"/>
      <c r="AC232" s="327"/>
      <c r="AD232" s="328"/>
      <c r="AE232" s="466"/>
      <c r="AF232" s="467"/>
      <c r="AG232" s="468"/>
      <c r="AH232" s="450"/>
    </row>
    <row r="233" spans="2:34" ht="15" customHeight="1">
      <c r="C233" s="455"/>
      <c r="D233" s="456"/>
      <c r="E233" s="456"/>
      <c r="F233" s="456"/>
      <c r="G233" s="456"/>
      <c r="H233" s="456"/>
      <c r="I233" s="456"/>
      <c r="J233" s="457"/>
      <c r="K233" s="480"/>
      <c r="L233" s="456"/>
      <c r="M233" s="456"/>
      <c r="N233" s="456"/>
      <c r="O233" s="456"/>
      <c r="P233" s="457"/>
      <c r="Q233" s="480"/>
      <c r="R233" s="456"/>
      <c r="S233" s="456"/>
      <c r="T233" s="456"/>
      <c r="U233" s="457"/>
      <c r="V233" s="426" t="str">
        <f>IF(COUNTIF(AA233,""),"",IF(COUNTIF(AA231,""),"",IF(INDEX(List!$B$2:$C$13,MATCH(AA233,List!$B$2:$B$13,0),2)=12,IF(INDEX(List!$B$2:$C$13,MATCH(AA231,List!$B$2:$B$13,0),2)=1,0,IF(INDEX(List!$B$2:$C$13,MATCH(AA233,List!$B$2:$B$13,0),2)&gt;=(INDEX(List!$B$2:$C$13,MATCH(AA231,List!$B$2:$B$13,0),2)-1),INDEX(List!$B$2:$C$13,MATCH(AA233,List!$B$2:$B$13,0),2)-INDEX(List!$B$2:$C$13,MATCH(AA231,List!$B$2:$B$13,0),2)+1,12-INDEX(List!$B$2:$C$13,MATCH(AA231,List!$B$2:$B$13,0),2)+INDEX(List!$B$2:$C$13,MATCH(AA233,List!$B$2:$B$13,0),2)+1)),IF(INDEX(List!$B$2:$C$13,MATCH(AA233,List!$B$2:$B$13,0),2)&gt;=(INDEX(List!$B$2:$C$13,MATCH(AA231,List!$B$2:$B$13,0),2)-1),INDEX(List!$B$2:$C$13,MATCH(AA233,List!$B$2:$B$13,0),2)-INDEX(List!$B$2:$C$13,MATCH(AA231,List!$B$2:$B$13,0),2)+1,12-INDEX(List!$B$2:$C$13,MATCH(AA231,List!$B$2:$B$13,0),2)+INDEX(List!$B$2:$C$13,MATCH(AA233,List!$B$2:$B$13,0),2)+1))&amp;IF(IF(COUNTIF(INDEX(List!$B$2:$C$13,MATCH(AA233,List!$B$2:$B$13,0),2),""),"",IF(COUNTIF(INDEX(List!$B$2:$C$13,MATCH(AA231,List!$B$2:$B$13,0),2),""),"",IF(INDEX(List!$B$2:$C$13,MATCH(AA233,List!$B$2:$B$13,0),2)=12,IF(INDEX(List!$B$2:$C$13,MATCH(AA231,List!$B$2:$B$13,0),2)=1,0,IF(INDEX(List!$B$2:$C$13,MATCH(AA233,List!$B$2:$B$13,0),2)&gt;=(INDEX(List!$B$2:$C$13,MATCH(AA231,List!$B$2:$B$13,0),2)-1),INDEX(List!$B$2:$C$13,MATCH(AA233,List!$B$2:$B$13,0),2)-INDEX(List!$B$2:$C$13,MATCH(AA231,List!$B$2:$B$13,0),2)+1,12-INDEX(List!$B$2:$C$13,MATCH(AA231,List!$B$2:$B$13,0),2)+INDEX(List!$B$2:$C$13,MATCH(AA233,List!$B$2:$B$13,0),2)+1)),IF(INDEX(List!$B$2:$C$13,MATCH(AA233,List!$B$2:$B$13,0),2)&gt;=(INDEX(List!$B$2:$C$13,MATCH(AA231,List!$B$2:$B$13,0),2)-1),INDEX(List!$B$2:$C$13,MATCH(AA233,List!$B$2:$B$13,0),2)-INDEX(List!$B$2:$C$13,MATCH(AA231,List!$B$2:$B$13,0),2)+1,12-INDEX(List!$B$2:$C$13,MATCH(AA231,List!$B$2:$B$13,0),2)+INDEX(List!$B$2:$C$13,MATCH(AA233,List!$B$2:$B$13,0),2)+1))))&lt;=1," month"," months")))</f>
        <v/>
      </c>
      <c r="W233" s="427"/>
      <c r="X233" s="428"/>
      <c r="Y233" s="475" t="s">
        <v>133</v>
      </c>
      <c r="Z233" s="476"/>
      <c r="AA233" s="446"/>
      <c r="AB233" s="416" t="s">
        <v>14</v>
      </c>
      <c r="AC233" s="324"/>
      <c r="AD233" s="325"/>
      <c r="AE233" s="466"/>
      <c r="AF233" s="467"/>
      <c r="AG233" s="468"/>
      <c r="AH233" s="450"/>
    </row>
    <row r="234" spans="2:34" ht="15" customHeight="1">
      <c r="C234" s="458"/>
      <c r="D234" s="459"/>
      <c r="E234" s="459"/>
      <c r="F234" s="459"/>
      <c r="G234" s="459"/>
      <c r="H234" s="459"/>
      <c r="I234" s="459"/>
      <c r="J234" s="460"/>
      <c r="K234" s="481"/>
      <c r="L234" s="459"/>
      <c r="M234" s="459"/>
      <c r="N234" s="459"/>
      <c r="O234" s="459"/>
      <c r="P234" s="460"/>
      <c r="Q234" s="481"/>
      <c r="R234" s="459"/>
      <c r="S234" s="459"/>
      <c r="T234" s="459"/>
      <c r="U234" s="460"/>
      <c r="V234" s="429"/>
      <c r="W234" s="430"/>
      <c r="X234" s="431"/>
      <c r="Y234" s="477"/>
      <c r="Z234" s="478"/>
      <c r="AA234" s="434"/>
      <c r="AB234" s="417"/>
      <c r="AC234" s="327"/>
      <c r="AD234" s="328"/>
      <c r="AE234" s="469"/>
      <c r="AF234" s="470"/>
      <c r="AG234" s="471"/>
      <c r="AH234" s="451"/>
    </row>
    <row r="235" spans="2:34" ht="15" customHeight="1">
      <c r="C235" s="402"/>
      <c r="D235" s="287"/>
      <c r="E235" s="287"/>
      <c r="F235" s="287"/>
      <c r="G235" s="287"/>
      <c r="H235" s="287"/>
      <c r="I235" s="287"/>
      <c r="J235" s="288"/>
      <c r="K235" s="407"/>
      <c r="L235" s="407"/>
      <c r="M235" s="407"/>
      <c r="N235" s="407"/>
      <c r="O235" s="407"/>
      <c r="P235" s="407"/>
      <c r="Q235" s="407"/>
      <c r="R235" s="407"/>
      <c r="S235" s="407"/>
      <c r="T235" s="407"/>
      <c r="U235" s="407"/>
      <c r="V235" s="472" t="str">
        <f>IF(COUNTIF(AC237,""),"",IF(COUNTIF(AC235,""),"",IF(INDEX(List!$B$2:$C$13,MATCH(AA237,List!$B$2:$B$13,0),2)=12,IF(INDEX(List!$B$2:$C$13,MATCH(AA235,List!$B$2:$B$13,0),2)=1,AC237-AC235+1,IF(INDEX(List!$B$2:$C$13,MATCH(AA237,List!$B$2:$B$13,0),2)&gt;=(INDEX(List!$B$2:$C$13,MATCH(AA235,List!$B$2:$B$13,0),2)-1),AC237-AC235,AC237-AC235-1)),IF(INDEX(List!$B$2:$C$13,MATCH(AA237,List!$B$2:$B$13,0),2)&gt;=(INDEX(List!$B$2:$C$13,MATCH(AA235,List!$B$2:$B$13,0),2)-1),AC237-AC235,AC237-AC235-1))&amp;IF(IF(COUNTIF(AC237,""),"",IF(COUNTIF(AC235,""),"",IF(INDEX(List!$B$2:$C$13,MATCH(AA237,List!$B$2:$B$13,0),2)=12,IF(INDEX(List!$B$2:$C$13,MATCH(AA235,List!$B$2:$B$13,0),2)=1,AC237-AC235+1,IF(INDEX(List!$B$2:$C$13,MATCH(AA237,List!$B$2:$B$13,0),2)&gt;=(INDEX(List!$B$2:$C$13,MATCH(AA235,List!$B$2:$B$13,0),2)-1),AC237-AC235,AC237-AC235-1)),IF(INDEX(List!$B$2:$C$13,MATCH(AA237,List!$B$2:$B$13,0),2)&gt;=(INDEX(List!$B$2:$C$13,MATCH(AA235,List!$B$2:$B$13,0),2)-1),AC237-AC235,AC237-AC235-1))))&lt;=1," year"," years ")))</f>
        <v/>
      </c>
      <c r="W235" s="473"/>
      <c r="X235" s="474"/>
      <c r="Y235" s="412" t="s">
        <v>39</v>
      </c>
      <c r="Z235" s="413"/>
      <c r="AA235" s="446"/>
      <c r="AB235" s="416" t="s">
        <v>14</v>
      </c>
      <c r="AC235" s="324"/>
      <c r="AD235" s="325"/>
      <c r="AE235" s="418"/>
      <c r="AF235" s="418"/>
      <c r="AG235" s="418"/>
      <c r="AH235" s="424"/>
    </row>
    <row r="236" spans="2:34" ht="15" customHeight="1">
      <c r="C236" s="403"/>
      <c r="D236" s="404"/>
      <c r="E236" s="404"/>
      <c r="F236" s="404"/>
      <c r="G236" s="404"/>
      <c r="H236" s="404"/>
      <c r="I236" s="404"/>
      <c r="J236" s="405"/>
      <c r="K236" s="407"/>
      <c r="L236" s="407"/>
      <c r="M236" s="407"/>
      <c r="N236" s="407"/>
      <c r="O236" s="407"/>
      <c r="P236" s="407"/>
      <c r="Q236" s="407"/>
      <c r="R236" s="407"/>
      <c r="S236" s="407"/>
      <c r="T236" s="407"/>
      <c r="U236" s="407"/>
      <c r="V236" s="409"/>
      <c r="W236" s="410"/>
      <c r="X236" s="411"/>
      <c r="Y236" s="414"/>
      <c r="Z236" s="415"/>
      <c r="AA236" s="434"/>
      <c r="AB236" s="417"/>
      <c r="AC236" s="327"/>
      <c r="AD236" s="328"/>
      <c r="AE236" s="418"/>
      <c r="AF236" s="418"/>
      <c r="AG236" s="418"/>
      <c r="AH236" s="424"/>
    </row>
    <row r="237" spans="2:34" ht="15" customHeight="1">
      <c r="C237" s="403"/>
      <c r="D237" s="404"/>
      <c r="E237" s="404"/>
      <c r="F237" s="404"/>
      <c r="G237" s="404"/>
      <c r="H237" s="404"/>
      <c r="I237" s="404"/>
      <c r="J237" s="405"/>
      <c r="K237" s="407"/>
      <c r="L237" s="407"/>
      <c r="M237" s="407"/>
      <c r="N237" s="407"/>
      <c r="O237" s="407"/>
      <c r="P237" s="407"/>
      <c r="Q237" s="407"/>
      <c r="R237" s="407"/>
      <c r="S237" s="407"/>
      <c r="T237" s="407"/>
      <c r="U237" s="407"/>
      <c r="V237" s="426" t="str">
        <f>IF(COUNTIF(AA237,""),"",IF(COUNTIF(AA235,""),"",IF(INDEX(List!$B$2:$C$13,MATCH(AA237,List!$B$2:$B$13,0),2)=12,IF(INDEX(List!$B$2:$C$13,MATCH(AA235,List!$B$2:$B$13,0),2)=1,0,IF(INDEX(List!$B$2:$C$13,MATCH(AA237,List!$B$2:$B$13,0),2)&gt;=(INDEX(List!$B$2:$C$13,MATCH(AA235,List!$B$2:$B$13,0),2)-1),INDEX(List!$B$2:$C$13,MATCH(AA237,List!$B$2:$B$13,0),2)-INDEX(List!$B$2:$C$13,MATCH(AA235,List!$B$2:$B$13,0),2)+1,12-INDEX(List!$B$2:$C$13,MATCH(AA235,List!$B$2:$B$13,0),2)+INDEX(List!$B$2:$C$13,MATCH(AA237,List!$B$2:$B$13,0),2)+1)),IF(INDEX(List!$B$2:$C$13,MATCH(AA237,List!$B$2:$B$13,0),2)&gt;=(INDEX(List!$B$2:$C$13,MATCH(AA235,List!$B$2:$B$13,0),2)-1),INDEX(List!$B$2:$C$13,MATCH(AA237,List!$B$2:$B$13,0),2)-INDEX(List!$B$2:$C$13,MATCH(AA235,List!$B$2:$B$13,0),2)+1,12-INDEX(List!$B$2:$C$13,MATCH(AA235,List!$B$2:$B$13,0),2)+INDEX(List!$B$2:$C$13,MATCH(AA237,List!$B$2:$B$13,0),2)+1))&amp;IF(IF(COUNTIF(INDEX(List!$B$2:$C$13,MATCH(AA237,List!$B$2:$B$13,0),2),""),"",IF(COUNTIF(INDEX(List!$B$2:$C$13,MATCH(AA235,List!$B$2:$B$13,0),2),""),"",IF(INDEX(List!$B$2:$C$13,MATCH(AA237,List!$B$2:$B$13,0),2)=12,IF(INDEX(List!$B$2:$C$13,MATCH(AA235,List!$B$2:$B$13,0),2)=1,0,IF(INDEX(List!$B$2:$C$13,MATCH(AA237,List!$B$2:$B$13,0),2)&gt;=(INDEX(List!$B$2:$C$13,MATCH(AA235,List!$B$2:$B$13,0),2)-1),INDEX(List!$B$2:$C$13,MATCH(AA237,List!$B$2:$B$13,0),2)-INDEX(List!$B$2:$C$13,MATCH(AA235,List!$B$2:$B$13,0),2)+1,12-INDEX(List!$B$2:$C$13,MATCH(AA235,List!$B$2:$B$13,0),2)+INDEX(List!$B$2:$C$13,MATCH(AA237,List!$B$2:$B$13,0),2)+1)),IF(INDEX(List!$B$2:$C$13,MATCH(AA237,List!$B$2:$B$13,0),2)&gt;=(INDEX(List!$B$2:$C$13,MATCH(AA235,List!$B$2:$B$13,0),2)-1),INDEX(List!$B$2:$C$13,MATCH(AA237,List!$B$2:$B$13,0),2)-INDEX(List!$B$2:$C$13,MATCH(AA235,List!$B$2:$B$13,0),2)+1,12-INDEX(List!$B$2:$C$13,MATCH(AA235,List!$B$2:$B$13,0),2)+INDEX(List!$B$2:$C$13,MATCH(AA237,List!$B$2:$B$13,0),2)+1))))&lt;=1," month"," months")))</f>
        <v/>
      </c>
      <c r="W237" s="427"/>
      <c r="X237" s="428"/>
      <c r="Y237" s="320" t="s">
        <v>40</v>
      </c>
      <c r="Z237" s="321"/>
      <c r="AA237" s="433"/>
      <c r="AB237" s="321" t="s">
        <v>14</v>
      </c>
      <c r="AC237" s="435"/>
      <c r="AD237" s="436"/>
      <c r="AE237" s="418"/>
      <c r="AF237" s="418"/>
      <c r="AG237" s="418"/>
      <c r="AH237" s="424"/>
    </row>
    <row r="238" spans="2:34" ht="15" customHeight="1">
      <c r="C238" s="447"/>
      <c r="D238" s="330"/>
      <c r="E238" s="330"/>
      <c r="F238" s="330"/>
      <c r="G238" s="330"/>
      <c r="H238" s="330"/>
      <c r="I238" s="330"/>
      <c r="J238" s="331"/>
      <c r="K238" s="407"/>
      <c r="L238" s="407"/>
      <c r="M238" s="407"/>
      <c r="N238" s="407"/>
      <c r="O238" s="407"/>
      <c r="P238" s="407"/>
      <c r="Q238" s="407"/>
      <c r="R238" s="407"/>
      <c r="S238" s="407"/>
      <c r="T238" s="407"/>
      <c r="U238" s="407"/>
      <c r="V238" s="429"/>
      <c r="W238" s="430"/>
      <c r="X238" s="431"/>
      <c r="Y238" s="432"/>
      <c r="Z238" s="417"/>
      <c r="AA238" s="434"/>
      <c r="AB238" s="417"/>
      <c r="AC238" s="327"/>
      <c r="AD238" s="328"/>
      <c r="AE238" s="418"/>
      <c r="AF238" s="418"/>
      <c r="AG238" s="418"/>
      <c r="AH238" s="424"/>
    </row>
    <row r="239" spans="2:34" ht="15" customHeight="1">
      <c r="C239" s="402"/>
      <c r="D239" s="287"/>
      <c r="E239" s="287"/>
      <c r="F239" s="287"/>
      <c r="G239" s="287"/>
      <c r="H239" s="287"/>
      <c r="I239" s="287"/>
      <c r="J239" s="288"/>
      <c r="K239" s="407"/>
      <c r="L239" s="407"/>
      <c r="M239" s="407"/>
      <c r="N239" s="407"/>
      <c r="O239" s="407"/>
      <c r="P239" s="407"/>
      <c r="Q239" s="407"/>
      <c r="R239" s="407"/>
      <c r="S239" s="407"/>
      <c r="T239" s="407"/>
      <c r="U239" s="407"/>
      <c r="V239" s="409" t="str">
        <f>IF(COUNTIF(AC241,""),"",IF(COUNTIF(AC239,""),"",IF(INDEX(List!$B$2:$C$13,MATCH(AA241,List!$B$2:$B$13,0),2)=12,IF(INDEX(List!$B$2:$C$13,MATCH(AA239,List!$B$2:$B$13,0),2)=1,AC241-AC239+1,IF(INDEX(List!$B$2:$C$13,MATCH(AA241,List!$B$2:$B$13,0),2)&gt;=(INDEX(List!$B$2:$C$13,MATCH(AA239,List!$B$2:$B$13,0),2)-1),AC241-AC239,AC241-AC239-1)),IF(INDEX(List!$B$2:$C$13,MATCH(AA241,List!$B$2:$B$13,0),2)&gt;=(INDEX(List!$B$2:$C$13,MATCH(AA239,List!$B$2:$B$13,0),2)-1),AC241-AC239,AC241-AC239-1))&amp;IF(IF(COUNTIF(AC241,""),"",IF(COUNTIF(AC239,""),"",IF(INDEX(List!$B$2:$C$13,MATCH(AA241,List!$B$2:$B$13,0),2)=12,IF(INDEX(List!$B$2:$C$13,MATCH(AA239,List!$B$2:$B$13,0),2)=1,AC241-AC239+1,IF(INDEX(List!$B$2:$C$13,MATCH(AA241,List!$B$2:$B$13,0),2)&gt;=(INDEX(List!$B$2:$C$13,MATCH(AA239,List!$B$2:$B$13,0),2)-1),AC241-AC239,AC241-AC239-1)),IF(INDEX(List!$B$2:$C$13,MATCH(AA241,List!$B$2:$B$13,0),2)&gt;=(INDEX(List!$B$2:$C$13,MATCH(AA239,List!$B$2:$B$13,0),2)-1),AC241-AC239,AC241-AC239-1))))&lt;=1," year"," years ")))</f>
        <v/>
      </c>
      <c r="W239" s="410"/>
      <c r="X239" s="411"/>
      <c r="Y239" s="412" t="s">
        <v>39</v>
      </c>
      <c r="Z239" s="413"/>
      <c r="AA239" s="446"/>
      <c r="AB239" s="416" t="s">
        <v>14</v>
      </c>
      <c r="AC239" s="324"/>
      <c r="AD239" s="325"/>
      <c r="AE239" s="418"/>
      <c r="AF239" s="418"/>
      <c r="AG239" s="418"/>
      <c r="AH239" s="424"/>
    </row>
    <row r="240" spans="2:34" ht="15" customHeight="1">
      <c r="C240" s="403"/>
      <c r="D240" s="404"/>
      <c r="E240" s="404"/>
      <c r="F240" s="404"/>
      <c r="G240" s="404"/>
      <c r="H240" s="404"/>
      <c r="I240" s="404"/>
      <c r="J240" s="405"/>
      <c r="K240" s="407"/>
      <c r="L240" s="407"/>
      <c r="M240" s="407"/>
      <c r="N240" s="407"/>
      <c r="O240" s="407"/>
      <c r="P240" s="407"/>
      <c r="Q240" s="407"/>
      <c r="R240" s="407"/>
      <c r="S240" s="407"/>
      <c r="T240" s="407"/>
      <c r="U240" s="407"/>
      <c r="V240" s="409"/>
      <c r="W240" s="410"/>
      <c r="X240" s="411"/>
      <c r="Y240" s="414"/>
      <c r="Z240" s="415"/>
      <c r="AA240" s="434"/>
      <c r="AB240" s="417"/>
      <c r="AC240" s="327"/>
      <c r="AD240" s="328"/>
      <c r="AE240" s="418"/>
      <c r="AF240" s="418"/>
      <c r="AG240" s="418"/>
      <c r="AH240" s="424"/>
    </row>
    <row r="241" spans="3:34" ht="15" customHeight="1">
      <c r="C241" s="403"/>
      <c r="D241" s="404"/>
      <c r="E241" s="404"/>
      <c r="F241" s="404"/>
      <c r="G241" s="404"/>
      <c r="H241" s="404"/>
      <c r="I241" s="404"/>
      <c r="J241" s="405"/>
      <c r="K241" s="407"/>
      <c r="L241" s="407"/>
      <c r="M241" s="407"/>
      <c r="N241" s="407"/>
      <c r="O241" s="407"/>
      <c r="P241" s="407"/>
      <c r="Q241" s="407"/>
      <c r="R241" s="407"/>
      <c r="S241" s="407"/>
      <c r="T241" s="407"/>
      <c r="U241" s="407"/>
      <c r="V241" s="426" t="str">
        <f>IF(COUNTIF(AA241,""),"",IF(COUNTIF(AA239,""),"",IF(INDEX(List!$B$2:$C$13,MATCH(AA241,List!$B$2:$B$13,0),2)=12,IF(INDEX(List!$B$2:$C$13,MATCH(AA239,List!$B$2:$B$13,0),2)=1,0,IF(INDEX(List!$B$2:$C$13,MATCH(AA241,List!$B$2:$B$13,0),2)&gt;=(INDEX(List!$B$2:$C$13,MATCH(AA239,List!$B$2:$B$13,0),2)-1),INDEX(List!$B$2:$C$13,MATCH(AA241,List!$B$2:$B$13,0),2)-INDEX(List!$B$2:$C$13,MATCH(AA239,List!$B$2:$B$13,0),2)+1,12-INDEX(List!$B$2:$C$13,MATCH(AA239,List!$B$2:$B$13,0),2)+INDEX(List!$B$2:$C$13,MATCH(AA241,List!$B$2:$B$13,0),2)+1)),IF(INDEX(List!$B$2:$C$13,MATCH(AA241,List!$B$2:$B$13,0),2)&gt;=(INDEX(List!$B$2:$C$13,MATCH(AA239,List!$B$2:$B$13,0),2)-1),INDEX(List!$B$2:$C$13,MATCH(AA241,List!$B$2:$B$13,0),2)-INDEX(List!$B$2:$C$13,MATCH(AA239,List!$B$2:$B$13,0),2)+1,12-INDEX(List!$B$2:$C$13,MATCH(AA239,List!$B$2:$B$13,0),2)+INDEX(List!$B$2:$C$13,MATCH(AA241,List!$B$2:$B$13,0),2)+1))&amp;IF(IF(COUNTIF(INDEX(List!$B$2:$C$13,MATCH(AA241,List!$B$2:$B$13,0),2),""),"",IF(COUNTIF(INDEX(List!$B$2:$C$13,MATCH(AA239,List!$B$2:$B$13,0),2),""),"",IF(INDEX(List!$B$2:$C$13,MATCH(AA241,List!$B$2:$B$13,0),2)=12,IF(INDEX(List!$B$2:$C$13,MATCH(AA239,List!$B$2:$B$13,0),2)=1,0,IF(INDEX(List!$B$2:$C$13,MATCH(AA241,List!$B$2:$B$13,0),2)&gt;=(INDEX(List!$B$2:$C$13,MATCH(AA239,List!$B$2:$B$13,0),2)-1),INDEX(List!$B$2:$C$13,MATCH(AA241,List!$B$2:$B$13,0),2)-INDEX(List!$B$2:$C$13,MATCH(AA239,List!$B$2:$B$13,0),2)+1,12-INDEX(List!$B$2:$C$13,MATCH(AA239,List!$B$2:$B$13,0),2)+INDEX(List!$B$2:$C$13,MATCH(AA241,List!$B$2:$B$13,0),2)+1)),IF(INDEX(List!$B$2:$C$13,MATCH(AA241,List!$B$2:$B$13,0),2)&gt;=(INDEX(List!$B$2:$C$13,MATCH(AA239,List!$B$2:$B$13,0),2)-1),INDEX(List!$B$2:$C$13,MATCH(AA241,List!$B$2:$B$13,0),2)-INDEX(List!$B$2:$C$13,MATCH(AA239,List!$B$2:$B$13,0),2)+1,12-INDEX(List!$B$2:$C$13,MATCH(AA239,List!$B$2:$B$13,0),2)+INDEX(List!$B$2:$C$13,MATCH(AA241,List!$B$2:$B$13,0),2)+1))))&lt;=1," month"," months")))</f>
        <v/>
      </c>
      <c r="W241" s="427"/>
      <c r="X241" s="428"/>
      <c r="Y241" s="320" t="s">
        <v>40</v>
      </c>
      <c r="Z241" s="321"/>
      <c r="AA241" s="433"/>
      <c r="AB241" s="321" t="s">
        <v>14</v>
      </c>
      <c r="AC241" s="435"/>
      <c r="AD241" s="436"/>
      <c r="AE241" s="418"/>
      <c r="AF241" s="418"/>
      <c r="AG241" s="418"/>
      <c r="AH241" s="424"/>
    </row>
    <row r="242" spans="3:34" ht="15" customHeight="1">
      <c r="C242" s="447"/>
      <c r="D242" s="330"/>
      <c r="E242" s="330"/>
      <c r="F242" s="330"/>
      <c r="G242" s="330"/>
      <c r="H242" s="330"/>
      <c r="I242" s="330"/>
      <c r="J242" s="331"/>
      <c r="K242" s="407"/>
      <c r="L242" s="407"/>
      <c r="M242" s="407"/>
      <c r="N242" s="407"/>
      <c r="O242" s="407"/>
      <c r="P242" s="407"/>
      <c r="Q242" s="407"/>
      <c r="R242" s="407"/>
      <c r="S242" s="407"/>
      <c r="T242" s="407"/>
      <c r="U242" s="407"/>
      <c r="V242" s="429"/>
      <c r="W242" s="430"/>
      <c r="X242" s="431"/>
      <c r="Y242" s="432"/>
      <c r="Z242" s="417"/>
      <c r="AA242" s="434"/>
      <c r="AB242" s="417"/>
      <c r="AC242" s="327"/>
      <c r="AD242" s="328"/>
      <c r="AE242" s="418"/>
      <c r="AF242" s="418"/>
      <c r="AG242" s="418"/>
      <c r="AH242" s="424"/>
    </row>
    <row r="243" spans="3:34" ht="15" customHeight="1">
      <c r="C243" s="402"/>
      <c r="D243" s="287"/>
      <c r="E243" s="287"/>
      <c r="F243" s="287"/>
      <c r="G243" s="287"/>
      <c r="H243" s="287"/>
      <c r="I243" s="287"/>
      <c r="J243" s="288"/>
      <c r="K243" s="407"/>
      <c r="L243" s="407"/>
      <c r="M243" s="407"/>
      <c r="N243" s="407"/>
      <c r="O243" s="407"/>
      <c r="P243" s="407"/>
      <c r="Q243" s="407"/>
      <c r="R243" s="407"/>
      <c r="S243" s="407"/>
      <c r="T243" s="407"/>
      <c r="U243" s="407"/>
      <c r="V243" s="409" t="str">
        <f>IF(COUNTIF(AC245,""),"",IF(COUNTIF(AC243,""),"",IF(INDEX(List!$B$2:$C$13,MATCH(AA245,List!$B$2:$B$13,0),2)=12,IF(INDEX(List!$B$2:$C$13,MATCH(AA243,List!$B$2:$B$13,0),2)=1,AC245-AC243+1,IF(INDEX(List!$B$2:$C$13,MATCH(AA245,List!$B$2:$B$13,0),2)&gt;=(INDEX(List!$B$2:$C$13,MATCH(AA243,List!$B$2:$B$13,0),2)-1),AC245-AC243,AC245-AC243-1)),IF(INDEX(List!$B$2:$C$13,MATCH(AA245,List!$B$2:$B$13,0),2)&gt;=(INDEX(List!$B$2:$C$13,MATCH(AA243,List!$B$2:$B$13,0),2)-1),AC245-AC243,AC245-AC243-1))&amp;IF(IF(COUNTIF(AC245,""),"",IF(COUNTIF(AC243,""),"",IF(INDEX(List!$B$2:$C$13,MATCH(AA245,List!$B$2:$B$13,0),2)=12,IF(INDEX(List!$B$2:$C$13,MATCH(AA243,List!$B$2:$B$13,0),2)=1,AC245-AC243+1,IF(INDEX(List!$B$2:$C$13,MATCH(AA245,List!$B$2:$B$13,0),2)&gt;=(INDEX(List!$B$2:$C$13,MATCH(AA243,List!$B$2:$B$13,0),2)-1),AC245-AC243,AC245-AC243-1)),IF(INDEX(List!$B$2:$C$13,MATCH(AA245,List!$B$2:$B$13,0),2)&gt;=(INDEX(List!$B$2:$C$13,MATCH(AA243,List!$B$2:$B$13,0),2)-1),AC245-AC243,AC245-AC243-1))))&lt;=1," year"," years ")))</f>
        <v/>
      </c>
      <c r="W243" s="410"/>
      <c r="X243" s="411"/>
      <c r="Y243" s="412" t="s">
        <v>39</v>
      </c>
      <c r="Z243" s="413"/>
      <c r="AA243" s="446"/>
      <c r="AB243" s="416" t="s">
        <v>14</v>
      </c>
      <c r="AC243" s="324"/>
      <c r="AD243" s="325"/>
      <c r="AE243" s="418"/>
      <c r="AF243" s="418"/>
      <c r="AG243" s="418"/>
      <c r="AH243" s="424"/>
    </row>
    <row r="244" spans="3:34" ht="15" customHeight="1">
      <c r="C244" s="403"/>
      <c r="D244" s="404"/>
      <c r="E244" s="404"/>
      <c r="F244" s="404"/>
      <c r="G244" s="404"/>
      <c r="H244" s="404"/>
      <c r="I244" s="404"/>
      <c r="J244" s="405"/>
      <c r="K244" s="407"/>
      <c r="L244" s="407"/>
      <c r="M244" s="407"/>
      <c r="N244" s="407"/>
      <c r="O244" s="407"/>
      <c r="P244" s="407"/>
      <c r="Q244" s="407"/>
      <c r="R244" s="407"/>
      <c r="S244" s="407"/>
      <c r="T244" s="407"/>
      <c r="U244" s="407"/>
      <c r="V244" s="409"/>
      <c r="W244" s="410"/>
      <c r="X244" s="411"/>
      <c r="Y244" s="414"/>
      <c r="Z244" s="415"/>
      <c r="AA244" s="434"/>
      <c r="AB244" s="417"/>
      <c r="AC244" s="327"/>
      <c r="AD244" s="328"/>
      <c r="AE244" s="418"/>
      <c r="AF244" s="418"/>
      <c r="AG244" s="418"/>
      <c r="AH244" s="424"/>
    </row>
    <row r="245" spans="3:34" ht="15" customHeight="1">
      <c r="C245" s="403"/>
      <c r="D245" s="404"/>
      <c r="E245" s="404"/>
      <c r="F245" s="404"/>
      <c r="G245" s="404"/>
      <c r="H245" s="404"/>
      <c r="I245" s="404"/>
      <c r="J245" s="405"/>
      <c r="K245" s="407"/>
      <c r="L245" s="407"/>
      <c r="M245" s="407"/>
      <c r="N245" s="407"/>
      <c r="O245" s="407"/>
      <c r="P245" s="407"/>
      <c r="Q245" s="407"/>
      <c r="R245" s="407"/>
      <c r="S245" s="407"/>
      <c r="T245" s="407"/>
      <c r="U245" s="407"/>
      <c r="V245" s="426" t="str">
        <f>IF(COUNTIF(AA245,""),"",IF(COUNTIF(AA243,""),"",IF(INDEX(List!$B$2:$C$13,MATCH(AA245,List!$B$2:$B$13,0),2)=12,IF(INDEX(List!$B$2:$C$13,MATCH(AA243,List!$B$2:$B$13,0),2)=1,0,IF(INDEX(List!$B$2:$C$13,MATCH(AA245,List!$B$2:$B$13,0),2)&gt;=(INDEX(List!$B$2:$C$13,MATCH(AA243,List!$B$2:$B$13,0),2)-1),INDEX(List!$B$2:$C$13,MATCH(AA245,List!$B$2:$B$13,0),2)-INDEX(List!$B$2:$C$13,MATCH(AA243,List!$B$2:$B$13,0),2)+1,12-INDEX(List!$B$2:$C$13,MATCH(AA243,List!$B$2:$B$13,0),2)+INDEX(List!$B$2:$C$13,MATCH(AA245,List!$B$2:$B$13,0),2)+1)),IF(INDEX(List!$B$2:$C$13,MATCH(AA245,List!$B$2:$B$13,0),2)&gt;=(INDEX(List!$B$2:$C$13,MATCH(AA243,List!$B$2:$B$13,0),2)-1),INDEX(List!$B$2:$C$13,MATCH(AA245,List!$B$2:$B$13,0),2)-INDEX(List!$B$2:$C$13,MATCH(AA243,List!$B$2:$B$13,0),2)+1,12-INDEX(List!$B$2:$C$13,MATCH(AA243,List!$B$2:$B$13,0),2)+INDEX(List!$B$2:$C$13,MATCH(AA245,List!$B$2:$B$13,0),2)+1))&amp;IF(IF(COUNTIF(INDEX(List!$B$2:$C$13,MATCH(AA245,List!$B$2:$B$13,0),2),""),"",IF(COUNTIF(INDEX(List!$B$2:$C$13,MATCH(AA243,List!$B$2:$B$13,0),2),""),"",IF(INDEX(List!$B$2:$C$13,MATCH(AA245,List!$B$2:$B$13,0),2)=12,IF(INDEX(List!$B$2:$C$13,MATCH(AA243,List!$B$2:$B$13,0),2)=1,0,IF(INDEX(List!$B$2:$C$13,MATCH(AA245,List!$B$2:$B$13,0),2)&gt;=(INDEX(List!$B$2:$C$13,MATCH(AA243,List!$B$2:$B$13,0),2)-1),INDEX(List!$B$2:$C$13,MATCH(AA245,List!$B$2:$B$13,0),2)-INDEX(List!$B$2:$C$13,MATCH(AA243,List!$B$2:$B$13,0),2)+1,12-INDEX(List!$B$2:$C$13,MATCH(AA243,List!$B$2:$B$13,0),2)+INDEX(List!$B$2:$C$13,MATCH(AA245,List!$B$2:$B$13,0),2)+1)),IF(INDEX(List!$B$2:$C$13,MATCH(AA245,List!$B$2:$B$13,0),2)&gt;=(INDEX(List!$B$2:$C$13,MATCH(AA243,List!$B$2:$B$13,0),2)-1),INDEX(List!$B$2:$C$13,MATCH(AA245,List!$B$2:$B$13,0),2)-INDEX(List!$B$2:$C$13,MATCH(AA243,List!$B$2:$B$13,0),2)+1,12-INDEX(List!$B$2:$C$13,MATCH(AA243,List!$B$2:$B$13,0),2)+INDEX(List!$B$2:$C$13,MATCH(AA245,List!$B$2:$B$13,0),2)+1))))&lt;=1," month"," months")))</f>
        <v/>
      </c>
      <c r="W245" s="427"/>
      <c r="X245" s="428"/>
      <c r="Y245" s="320" t="s">
        <v>40</v>
      </c>
      <c r="Z245" s="321"/>
      <c r="AA245" s="433"/>
      <c r="AB245" s="321" t="s">
        <v>14</v>
      </c>
      <c r="AC245" s="435"/>
      <c r="AD245" s="436"/>
      <c r="AE245" s="418"/>
      <c r="AF245" s="418"/>
      <c r="AG245" s="418"/>
      <c r="AH245" s="424"/>
    </row>
    <row r="246" spans="3:34" ht="15" customHeight="1">
      <c r="C246" s="447"/>
      <c r="D246" s="330"/>
      <c r="E246" s="330"/>
      <c r="F246" s="330"/>
      <c r="G246" s="330"/>
      <c r="H246" s="330"/>
      <c r="I246" s="330"/>
      <c r="J246" s="331"/>
      <c r="K246" s="407"/>
      <c r="L246" s="407"/>
      <c r="M246" s="407"/>
      <c r="N246" s="407"/>
      <c r="O246" s="407"/>
      <c r="P246" s="407"/>
      <c r="Q246" s="407"/>
      <c r="R246" s="407"/>
      <c r="S246" s="407"/>
      <c r="T246" s="407"/>
      <c r="U246" s="407"/>
      <c r="V246" s="429"/>
      <c r="W246" s="430"/>
      <c r="X246" s="431"/>
      <c r="Y246" s="432"/>
      <c r="Z246" s="417"/>
      <c r="AA246" s="434"/>
      <c r="AB246" s="417"/>
      <c r="AC246" s="327"/>
      <c r="AD246" s="328"/>
      <c r="AE246" s="418"/>
      <c r="AF246" s="418"/>
      <c r="AG246" s="418"/>
      <c r="AH246" s="424"/>
    </row>
    <row r="247" spans="3:34" ht="15" customHeight="1">
      <c r="C247" s="402"/>
      <c r="D247" s="287"/>
      <c r="E247" s="287"/>
      <c r="F247" s="287"/>
      <c r="G247" s="287"/>
      <c r="H247" s="287"/>
      <c r="I247" s="287"/>
      <c r="J247" s="288"/>
      <c r="K247" s="407"/>
      <c r="L247" s="407"/>
      <c r="M247" s="407"/>
      <c r="N247" s="407"/>
      <c r="O247" s="407"/>
      <c r="P247" s="407"/>
      <c r="Q247" s="407"/>
      <c r="R247" s="407"/>
      <c r="S247" s="407"/>
      <c r="T247" s="407"/>
      <c r="U247" s="407"/>
      <c r="V247" s="409" t="str">
        <f>IF(COUNTIF(AC249,""),"",IF(COUNTIF(AC247,""),"",IF(INDEX(List!$B$2:$C$13,MATCH(AA249,List!$B$2:$B$13,0),2)=12,IF(INDEX(List!$B$2:$C$13,MATCH(AA247,List!$B$2:$B$13,0),2)=1,AC249-AC247+1,IF(INDEX(List!$B$2:$C$13,MATCH(AA249,List!$B$2:$B$13,0),2)&gt;=(INDEX(List!$B$2:$C$13,MATCH(AA247,List!$B$2:$B$13,0),2)-1),AC249-AC247,AC249-AC247-1)),IF(INDEX(List!$B$2:$C$13,MATCH(AA249,List!$B$2:$B$13,0),2)&gt;=(INDEX(List!$B$2:$C$13,MATCH(AA247,List!$B$2:$B$13,0),2)-1),AC249-AC247,AC249-AC247-1))&amp;IF(IF(COUNTIF(AC249,""),"",IF(COUNTIF(AC247,""),"",IF(INDEX(List!$B$2:$C$13,MATCH(AA249,List!$B$2:$B$13,0),2)=12,IF(INDEX(List!$B$2:$C$13,MATCH(AA247,List!$B$2:$B$13,0),2)=1,AC249-AC247+1,IF(INDEX(List!$B$2:$C$13,MATCH(AA249,List!$B$2:$B$13,0),2)&gt;=(INDEX(List!$B$2:$C$13,MATCH(AA247,List!$B$2:$B$13,0),2)-1),AC249-AC247,AC249-AC247-1)),IF(INDEX(List!$B$2:$C$13,MATCH(AA249,List!$B$2:$B$13,0),2)&gt;=(INDEX(List!$B$2:$C$13,MATCH(AA247,List!$B$2:$B$13,0),2)-1),AC249-AC247,AC249-AC247-1))))&lt;=1," year"," years ")))</f>
        <v/>
      </c>
      <c r="W247" s="410"/>
      <c r="X247" s="411"/>
      <c r="Y247" s="412" t="s">
        <v>39</v>
      </c>
      <c r="Z247" s="413"/>
      <c r="AA247" s="446"/>
      <c r="AB247" s="416" t="s">
        <v>14</v>
      </c>
      <c r="AC247" s="324"/>
      <c r="AD247" s="325"/>
      <c r="AE247" s="418"/>
      <c r="AF247" s="418"/>
      <c r="AG247" s="418"/>
      <c r="AH247" s="424"/>
    </row>
    <row r="248" spans="3:34" ht="15" customHeight="1">
      <c r="C248" s="403"/>
      <c r="D248" s="404"/>
      <c r="E248" s="404"/>
      <c r="F248" s="404"/>
      <c r="G248" s="404"/>
      <c r="H248" s="404"/>
      <c r="I248" s="404"/>
      <c r="J248" s="405"/>
      <c r="K248" s="407"/>
      <c r="L248" s="407"/>
      <c r="M248" s="407"/>
      <c r="N248" s="407"/>
      <c r="O248" s="407"/>
      <c r="P248" s="407"/>
      <c r="Q248" s="407"/>
      <c r="R248" s="407"/>
      <c r="S248" s="407"/>
      <c r="T248" s="407"/>
      <c r="U248" s="407"/>
      <c r="V248" s="409"/>
      <c r="W248" s="410"/>
      <c r="X248" s="411"/>
      <c r="Y248" s="414"/>
      <c r="Z248" s="415"/>
      <c r="AA248" s="434"/>
      <c r="AB248" s="417"/>
      <c r="AC248" s="327"/>
      <c r="AD248" s="328"/>
      <c r="AE248" s="418"/>
      <c r="AF248" s="418"/>
      <c r="AG248" s="418"/>
      <c r="AH248" s="424"/>
    </row>
    <row r="249" spans="3:34" ht="15" customHeight="1">
      <c r="C249" s="403"/>
      <c r="D249" s="404"/>
      <c r="E249" s="404"/>
      <c r="F249" s="404"/>
      <c r="G249" s="404"/>
      <c r="H249" s="404"/>
      <c r="I249" s="404"/>
      <c r="J249" s="405"/>
      <c r="K249" s="407"/>
      <c r="L249" s="407"/>
      <c r="M249" s="407"/>
      <c r="N249" s="407"/>
      <c r="O249" s="407"/>
      <c r="P249" s="407"/>
      <c r="Q249" s="407"/>
      <c r="R249" s="407"/>
      <c r="S249" s="407"/>
      <c r="T249" s="407"/>
      <c r="U249" s="407"/>
      <c r="V249" s="426" t="str">
        <f>IF(COUNTIF(AA249,""),"",IF(COUNTIF(AA247,""),"",IF(INDEX(List!$B$2:$C$13,MATCH(AA249,List!$B$2:$B$13,0),2)=12,IF(INDEX(List!$B$2:$C$13,MATCH(AA247,List!$B$2:$B$13,0),2)=1,0,IF(INDEX(List!$B$2:$C$13,MATCH(AA249,List!$B$2:$B$13,0),2)&gt;=(INDEX(List!$B$2:$C$13,MATCH(AA247,List!$B$2:$B$13,0),2)-1),INDEX(List!$B$2:$C$13,MATCH(AA249,List!$B$2:$B$13,0),2)-INDEX(List!$B$2:$C$13,MATCH(AA247,List!$B$2:$B$13,0),2)+1,12-INDEX(List!$B$2:$C$13,MATCH(AA247,List!$B$2:$B$13,0),2)+INDEX(List!$B$2:$C$13,MATCH(AA249,List!$B$2:$B$13,0),2)+1)),IF(INDEX(List!$B$2:$C$13,MATCH(AA249,List!$B$2:$B$13,0),2)&gt;=(INDEX(List!$B$2:$C$13,MATCH(AA247,List!$B$2:$B$13,0),2)-1),INDEX(List!$B$2:$C$13,MATCH(AA249,List!$B$2:$B$13,0),2)-INDEX(List!$B$2:$C$13,MATCH(AA247,List!$B$2:$B$13,0),2)+1,12-INDEX(List!$B$2:$C$13,MATCH(AA247,List!$B$2:$B$13,0),2)+INDEX(List!$B$2:$C$13,MATCH(AA249,List!$B$2:$B$13,0),2)+1))&amp;IF(IF(COUNTIF(INDEX(List!$B$2:$C$13,MATCH(AA249,List!$B$2:$B$13,0),2),""),"",IF(COUNTIF(INDEX(List!$B$2:$C$13,MATCH(AA247,List!$B$2:$B$13,0),2),""),"",IF(INDEX(List!$B$2:$C$13,MATCH(AA249,List!$B$2:$B$13,0),2)=12,IF(INDEX(List!$B$2:$C$13,MATCH(AA247,List!$B$2:$B$13,0),2)=1,0,IF(INDEX(List!$B$2:$C$13,MATCH(AA249,List!$B$2:$B$13,0),2)&gt;=(INDEX(List!$B$2:$C$13,MATCH(AA247,List!$B$2:$B$13,0),2)-1),INDEX(List!$B$2:$C$13,MATCH(AA249,List!$B$2:$B$13,0),2)-INDEX(List!$B$2:$C$13,MATCH(AA247,List!$B$2:$B$13,0),2)+1,12-INDEX(List!$B$2:$C$13,MATCH(AA247,List!$B$2:$B$13,0),2)+INDEX(List!$B$2:$C$13,MATCH(AA249,List!$B$2:$B$13,0),2)+1)),IF(INDEX(List!$B$2:$C$13,MATCH(AA249,List!$B$2:$B$13,0),2)&gt;=(INDEX(List!$B$2:$C$13,MATCH(AA247,List!$B$2:$B$13,0),2)-1),INDEX(List!$B$2:$C$13,MATCH(AA249,List!$B$2:$B$13,0),2)-INDEX(List!$B$2:$C$13,MATCH(AA247,List!$B$2:$B$13,0),2)+1,12-INDEX(List!$B$2:$C$13,MATCH(AA247,List!$B$2:$B$13,0),2)+INDEX(List!$B$2:$C$13,MATCH(AA249,List!$B$2:$B$13,0),2)+1))))&lt;=1," month"," months")))</f>
        <v/>
      </c>
      <c r="W249" s="427"/>
      <c r="X249" s="428"/>
      <c r="Y249" s="320" t="s">
        <v>40</v>
      </c>
      <c r="Z249" s="321"/>
      <c r="AA249" s="433"/>
      <c r="AB249" s="321" t="s">
        <v>14</v>
      </c>
      <c r="AC249" s="435"/>
      <c r="AD249" s="436"/>
      <c r="AE249" s="418"/>
      <c r="AF249" s="418"/>
      <c r="AG249" s="418"/>
      <c r="AH249" s="424"/>
    </row>
    <row r="250" spans="3:34" ht="15" customHeight="1">
      <c r="C250" s="447"/>
      <c r="D250" s="330"/>
      <c r="E250" s="330"/>
      <c r="F250" s="330"/>
      <c r="G250" s="330"/>
      <c r="H250" s="330"/>
      <c r="I250" s="330"/>
      <c r="J250" s="331"/>
      <c r="K250" s="407"/>
      <c r="L250" s="407"/>
      <c r="M250" s="407"/>
      <c r="N250" s="407"/>
      <c r="O250" s="407"/>
      <c r="P250" s="407"/>
      <c r="Q250" s="407"/>
      <c r="R250" s="407"/>
      <c r="S250" s="407"/>
      <c r="T250" s="407"/>
      <c r="U250" s="407"/>
      <c r="V250" s="429"/>
      <c r="W250" s="430"/>
      <c r="X250" s="431"/>
      <c r="Y250" s="432"/>
      <c r="Z250" s="417"/>
      <c r="AA250" s="434"/>
      <c r="AB250" s="417"/>
      <c r="AC250" s="327"/>
      <c r="AD250" s="328"/>
      <c r="AE250" s="418"/>
      <c r="AF250" s="418"/>
      <c r="AG250" s="418"/>
      <c r="AH250" s="424"/>
    </row>
    <row r="251" spans="3:34" ht="15" customHeight="1">
      <c r="C251" s="402"/>
      <c r="D251" s="287"/>
      <c r="E251" s="287"/>
      <c r="F251" s="287"/>
      <c r="G251" s="287"/>
      <c r="H251" s="287"/>
      <c r="I251" s="287"/>
      <c r="J251" s="288"/>
      <c r="K251" s="407"/>
      <c r="L251" s="407"/>
      <c r="M251" s="407"/>
      <c r="N251" s="407"/>
      <c r="O251" s="407"/>
      <c r="P251" s="407"/>
      <c r="Q251" s="407"/>
      <c r="R251" s="407"/>
      <c r="S251" s="407"/>
      <c r="T251" s="407"/>
      <c r="U251" s="407"/>
      <c r="V251" s="409" t="str">
        <f>IF(COUNTIF(AC253,""),"",IF(COUNTIF(AC251,""),"",IF(INDEX(List!$B$2:$C$13,MATCH(AA253,List!$B$2:$B$13,0),2)=12,IF(INDEX(List!$B$2:$C$13,MATCH(AA251,List!$B$2:$B$13,0),2)=1,AC253-AC251+1,IF(INDEX(List!$B$2:$C$13,MATCH(AA253,List!$B$2:$B$13,0),2)&gt;=(INDEX(List!$B$2:$C$13,MATCH(AA251,List!$B$2:$B$13,0),2)-1),AC253-AC251,AC253-AC251-1)),IF(INDEX(List!$B$2:$C$13,MATCH(AA253,List!$B$2:$B$13,0),2)&gt;=(INDEX(List!$B$2:$C$13,MATCH(AA251,List!$B$2:$B$13,0),2)-1),AC253-AC251,AC253-AC251-1))&amp;IF(IF(COUNTIF(AC253,""),"",IF(COUNTIF(AC251,""),"",IF(INDEX(List!$B$2:$C$13,MATCH(AA253,List!$B$2:$B$13,0),2)=12,IF(INDEX(List!$B$2:$C$13,MATCH(AA251,List!$B$2:$B$13,0),2)=1,AC253-AC251+1,IF(INDEX(List!$B$2:$C$13,MATCH(AA253,List!$B$2:$B$13,0),2)&gt;=(INDEX(List!$B$2:$C$13,MATCH(AA251,List!$B$2:$B$13,0),2)-1),AC253-AC251,AC253-AC251-1)),IF(INDEX(List!$B$2:$C$13,MATCH(AA253,List!$B$2:$B$13,0),2)&gt;=(INDEX(List!$B$2:$C$13,MATCH(AA251,List!$B$2:$B$13,0),2)-1),AC253-AC251,AC253-AC251-1))))&lt;=1," year"," years ")))</f>
        <v/>
      </c>
      <c r="W251" s="410"/>
      <c r="X251" s="411"/>
      <c r="Y251" s="412" t="s">
        <v>39</v>
      </c>
      <c r="Z251" s="413"/>
      <c r="AA251" s="446"/>
      <c r="AB251" s="416" t="s">
        <v>14</v>
      </c>
      <c r="AC251" s="324"/>
      <c r="AD251" s="325"/>
      <c r="AE251" s="418"/>
      <c r="AF251" s="418"/>
      <c r="AG251" s="418"/>
      <c r="AH251" s="424"/>
    </row>
    <row r="252" spans="3:34" ht="15" customHeight="1">
      <c r="C252" s="403"/>
      <c r="D252" s="404"/>
      <c r="E252" s="404"/>
      <c r="F252" s="404"/>
      <c r="G252" s="404"/>
      <c r="H252" s="404"/>
      <c r="I252" s="404"/>
      <c r="J252" s="405"/>
      <c r="K252" s="407"/>
      <c r="L252" s="407"/>
      <c r="M252" s="407"/>
      <c r="N252" s="407"/>
      <c r="O252" s="407"/>
      <c r="P252" s="407"/>
      <c r="Q252" s="407"/>
      <c r="R252" s="407"/>
      <c r="S252" s="407"/>
      <c r="T252" s="407"/>
      <c r="U252" s="407"/>
      <c r="V252" s="409"/>
      <c r="W252" s="410"/>
      <c r="X252" s="411"/>
      <c r="Y252" s="414"/>
      <c r="Z252" s="415"/>
      <c r="AA252" s="434"/>
      <c r="AB252" s="417"/>
      <c r="AC252" s="327"/>
      <c r="AD252" s="328"/>
      <c r="AE252" s="418"/>
      <c r="AF252" s="418"/>
      <c r="AG252" s="418"/>
      <c r="AH252" s="424"/>
    </row>
    <row r="253" spans="3:34" ht="15" customHeight="1">
      <c r="C253" s="403"/>
      <c r="D253" s="404"/>
      <c r="E253" s="404"/>
      <c r="F253" s="404"/>
      <c r="G253" s="404"/>
      <c r="H253" s="404"/>
      <c r="I253" s="404"/>
      <c r="J253" s="405"/>
      <c r="K253" s="407"/>
      <c r="L253" s="407"/>
      <c r="M253" s="407"/>
      <c r="N253" s="407"/>
      <c r="O253" s="407"/>
      <c r="P253" s="407"/>
      <c r="Q253" s="407"/>
      <c r="R253" s="407"/>
      <c r="S253" s="407"/>
      <c r="T253" s="407"/>
      <c r="U253" s="407"/>
      <c r="V253" s="426" t="str">
        <f>IF(COUNTIF(AA253,""),"",IF(COUNTIF(AA251,""),"",IF(INDEX(List!$B$2:$C$13,MATCH(AA253,List!$B$2:$B$13,0),2)=12,IF(INDEX(List!$B$2:$C$13,MATCH(AA251,List!$B$2:$B$13,0),2)=1,0,IF(INDEX(List!$B$2:$C$13,MATCH(AA253,List!$B$2:$B$13,0),2)&gt;=(INDEX(List!$B$2:$C$13,MATCH(AA251,List!$B$2:$B$13,0),2)-1),INDEX(List!$B$2:$C$13,MATCH(AA253,List!$B$2:$B$13,0),2)-INDEX(List!$B$2:$C$13,MATCH(AA251,List!$B$2:$B$13,0),2)+1,12-INDEX(List!$B$2:$C$13,MATCH(AA251,List!$B$2:$B$13,0),2)+INDEX(List!$B$2:$C$13,MATCH(AA253,List!$B$2:$B$13,0),2)+1)),IF(INDEX(List!$B$2:$C$13,MATCH(AA253,List!$B$2:$B$13,0),2)&gt;=(INDEX(List!$B$2:$C$13,MATCH(AA251,List!$B$2:$B$13,0),2)-1),INDEX(List!$B$2:$C$13,MATCH(AA253,List!$B$2:$B$13,0),2)-INDEX(List!$B$2:$C$13,MATCH(AA251,List!$B$2:$B$13,0),2)+1,12-INDEX(List!$B$2:$C$13,MATCH(AA251,List!$B$2:$B$13,0),2)+INDEX(List!$B$2:$C$13,MATCH(AA253,List!$B$2:$B$13,0),2)+1))&amp;IF(IF(COUNTIF(INDEX(List!$B$2:$C$13,MATCH(AA253,List!$B$2:$B$13,0),2),""),"",IF(COUNTIF(INDEX(List!$B$2:$C$13,MATCH(AA251,List!$B$2:$B$13,0),2),""),"",IF(INDEX(List!$B$2:$C$13,MATCH(AA253,List!$B$2:$B$13,0),2)=12,IF(INDEX(List!$B$2:$C$13,MATCH(AA251,List!$B$2:$B$13,0),2)=1,0,IF(INDEX(List!$B$2:$C$13,MATCH(AA253,List!$B$2:$B$13,0),2)&gt;=(INDEX(List!$B$2:$C$13,MATCH(AA251,List!$B$2:$B$13,0),2)-1),INDEX(List!$B$2:$C$13,MATCH(AA253,List!$B$2:$B$13,0),2)-INDEX(List!$B$2:$C$13,MATCH(AA251,List!$B$2:$B$13,0),2)+1,12-INDEX(List!$B$2:$C$13,MATCH(AA251,List!$B$2:$B$13,0),2)+INDEX(List!$B$2:$C$13,MATCH(AA253,List!$B$2:$B$13,0),2)+1)),IF(INDEX(List!$B$2:$C$13,MATCH(AA253,List!$B$2:$B$13,0),2)&gt;=(INDEX(List!$B$2:$C$13,MATCH(AA251,List!$B$2:$B$13,0),2)-1),INDEX(List!$B$2:$C$13,MATCH(AA253,List!$B$2:$B$13,0),2)-INDEX(List!$B$2:$C$13,MATCH(AA251,List!$B$2:$B$13,0),2)+1,12-INDEX(List!$B$2:$C$13,MATCH(AA251,List!$B$2:$B$13,0),2)+INDEX(List!$B$2:$C$13,MATCH(AA253,List!$B$2:$B$13,0),2)+1))))&lt;=1," month"," months")))</f>
        <v/>
      </c>
      <c r="W253" s="427"/>
      <c r="X253" s="428"/>
      <c r="Y253" s="320" t="s">
        <v>40</v>
      </c>
      <c r="Z253" s="321"/>
      <c r="AA253" s="433"/>
      <c r="AB253" s="321" t="s">
        <v>14</v>
      </c>
      <c r="AC253" s="435"/>
      <c r="AD253" s="436"/>
      <c r="AE253" s="418"/>
      <c r="AF253" s="418"/>
      <c r="AG253" s="418"/>
      <c r="AH253" s="424"/>
    </row>
    <row r="254" spans="3:34" ht="15" customHeight="1">
      <c r="C254" s="447"/>
      <c r="D254" s="330"/>
      <c r="E254" s="330"/>
      <c r="F254" s="330"/>
      <c r="G254" s="330"/>
      <c r="H254" s="330"/>
      <c r="I254" s="330"/>
      <c r="J254" s="331"/>
      <c r="K254" s="407"/>
      <c r="L254" s="407"/>
      <c r="M254" s="407"/>
      <c r="N254" s="407"/>
      <c r="O254" s="407"/>
      <c r="P254" s="407"/>
      <c r="Q254" s="407"/>
      <c r="R254" s="407"/>
      <c r="S254" s="407"/>
      <c r="T254" s="407"/>
      <c r="U254" s="407"/>
      <c r="V254" s="429"/>
      <c r="W254" s="430"/>
      <c r="X254" s="431"/>
      <c r="Y254" s="432"/>
      <c r="Z254" s="417"/>
      <c r="AA254" s="434"/>
      <c r="AB254" s="417"/>
      <c r="AC254" s="327"/>
      <c r="AD254" s="328"/>
      <c r="AE254" s="448"/>
      <c r="AF254" s="448"/>
      <c r="AG254" s="448"/>
      <c r="AH254" s="425"/>
    </row>
    <row r="255" spans="3:34" ht="15" customHeight="1">
      <c r="C255" s="402"/>
      <c r="D255" s="287"/>
      <c r="E255" s="287"/>
      <c r="F255" s="287"/>
      <c r="G255" s="287"/>
      <c r="H255" s="287"/>
      <c r="I255" s="287"/>
      <c r="J255" s="288"/>
      <c r="K255" s="407"/>
      <c r="L255" s="407"/>
      <c r="M255" s="407"/>
      <c r="N255" s="407"/>
      <c r="O255" s="407"/>
      <c r="P255" s="407"/>
      <c r="Q255" s="407"/>
      <c r="R255" s="407"/>
      <c r="S255" s="407"/>
      <c r="T255" s="407"/>
      <c r="U255" s="407"/>
      <c r="V255" s="409" t="str">
        <f>IF(COUNTIF(AC257,""),"",IF(COUNTIF(AC255,""),"",IF(INDEX(List!$B$2:$C$13,MATCH(AA257,List!$B$2:$B$13,0),2)=12,IF(INDEX(List!$B$2:$C$13,MATCH(AA255,List!$B$2:$B$13,0),2)=1,AC257-AC255+1,IF(INDEX(List!$B$2:$C$13,MATCH(AA257,List!$B$2:$B$13,0),2)&gt;=(INDEX(List!$B$2:$C$13,MATCH(AA255,List!$B$2:$B$13,0),2)-1),AC257-AC255,AC257-AC255-1)),IF(INDEX(List!$B$2:$C$13,MATCH(AA257,List!$B$2:$B$13,0),2)&gt;=(INDEX(List!$B$2:$C$13,MATCH(AA255,List!$B$2:$B$13,0),2)-1),AC257-AC255,AC257-AC255-1))&amp;IF(IF(COUNTIF(AC257,""),"",IF(COUNTIF(AC255,""),"",IF(INDEX(List!$B$2:$C$13,MATCH(AA257,List!$B$2:$B$13,0),2)=12,IF(INDEX(List!$B$2:$C$13,MATCH(AA255,List!$B$2:$B$13,0),2)=1,AC257-AC255+1,IF(INDEX(List!$B$2:$C$13,MATCH(AA257,List!$B$2:$B$13,0),2)&gt;=(INDEX(List!$B$2:$C$13,MATCH(AA255,List!$B$2:$B$13,0),2)-1),AC257-AC255,AC257-AC255-1)),IF(INDEX(List!$B$2:$C$13,MATCH(AA257,List!$B$2:$B$13,0),2)&gt;=(INDEX(List!$B$2:$C$13,MATCH(AA255,List!$B$2:$B$13,0),2)-1),AC257-AC255,AC257-AC255-1))))&lt;=1," year"," years ")))</f>
        <v/>
      </c>
      <c r="W255" s="410"/>
      <c r="X255" s="411"/>
      <c r="Y255" s="412" t="s">
        <v>39</v>
      </c>
      <c r="Z255" s="413"/>
      <c r="AA255" s="446"/>
      <c r="AB255" s="416" t="s">
        <v>14</v>
      </c>
      <c r="AC255" s="324"/>
      <c r="AD255" s="325"/>
      <c r="AE255" s="418"/>
      <c r="AF255" s="418"/>
      <c r="AG255" s="418"/>
      <c r="AH255" s="424"/>
    </row>
    <row r="256" spans="3:34" ht="15" customHeight="1">
      <c r="C256" s="403"/>
      <c r="D256" s="404"/>
      <c r="E256" s="404"/>
      <c r="F256" s="404"/>
      <c r="G256" s="404"/>
      <c r="H256" s="404"/>
      <c r="I256" s="404"/>
      <c r="J256" s="405"/>
      <c r="K256" s="407"/>
      <c r="L256" s="407"/>
      <c r="M256" s="407"/>
      <c r="N256" s="407"/>
      <c r="O256" s="407"/>
      <c r="P256" s="407"/>
      <c r="Q256" s="407"/>
      <c r="R256" s="407"/>
      <c r="S256" s="407"/>
      <c r="T256" s="407"/>
      <c r="U256" s="407"/>
      <c r="V256" s="409"/>
      <c r="W256" s="410"/>
      <c r="X256" s="411"/>
      <c r="Y256" s="414"/>
      <c r="Z256" s="415"/>
      <c r="AA256" s="434"/>
      <c r="AB256" s="417"/>
      <c r="AC256" s="327"/>
      <c r="AD256" s="328"/>
      <c r="AE256" s="418"/>
      <c r="AF256" s="418"/>
      <c r="AG256" s="418"/>
      <c r="AH256" s="424"/>
    </row>
    <row r="257" spans="2:36" ht="15" customHeight="1">
      <c r="C257" s="403"/>
      <c r="D257" s="404"/>
      <c r="E257" s="404"/>
      <c r="F257" s="404"/>
      <c r="G257" s="404"/>
      <c r="H257" s="404"/>
      <c r="I257" s="404"/>
      <c r="J257" s="405"/>
      <c r="K257" s="407"/>
      <c r="L257" s="407"/>
      <c r="M257" s="407"/>
      <c r="N257" s="407"/>
      <c r="O257" s="407"/>
      <c r="P257" s="407"/>
      <c r="Q257" s="407"/>
      <c r="R257" s="407"/>
      <c r="S257" s="407"/>
      <c r="T257" s="407"/>
      <c r="U257" s="407"/>
      <c r="V257" s="426" t="str">
        <f>IF(COUNTIF(AA257,""),"",IF(COUNTIF(AA255,""),"",IF(INDEX(List!$B$2:$C$13,MATCH(AA257,List!$B$2:$B$13,0),2)=12,IF(INDEX(List!$B$2:$C$13,MATCH(AA255,List!$B$2:$B$13,0),2)=1,0,IF(INDEX(List!$B$2:$C$13,MATCH(AA257,List!$B$2:$B$13,0),2)&gt;=(INDEX(List!$B$2:$C$13,MATCH(AA255,List!$B$2:$B$13,0),2)-1),INDEX(List!$B$2:$C$13,MATCH(AA257,List!$B$2:$B$13,0),2)-INDEX(List!$B$2:$C$13,MATCH(AA255,List!$B$2:$B$13,0),2)+1,12-INDEX(List!$B$2:$C$13,MATCH(AA255,List!$B$2:$B$13,0),2)+INDEX(List!$B$2:$C$13,MATCH(AA257,List!$B$2:$B$13,0),2)+1)),IF(INDEX(List!$B$2:$C$13,MATCH(AA257,List!$B$2:$B$13,0),2)&gt;=(INDEX(List!$B$2:$C$13,MATCH(AA255,List!$B$2:$B$13,0),2)-1),INDEX(List!$B$2:$C$13,MATCH(AA257,List!$B$2:$B$13,0),2)-INDEX(List!$B$2:$C$13,MATCH(AA255,List!$B$2:$B$13,0),2)+1,12-INDEX(List!$B$2:$C$13,MATCH(AA255,List!$B$2:$B$13,0),2)+INDEX(List!$B$2:$C$13,MATCH(AA257,List!$B$2:$B$13,0),2)+1))&amp;IF(IF(COUNTIF(INDEX(List!$B$2:$C$13,MATCH(AA257,List!$B$2:$B$13,0),2),""),"",IF(COUNTIF(INDEX(List!$B$2:$C$13,MATCH(AA255,List!$B$2:$B$13,0),2),""),"",IF(INDEX(List!$B$2:$C$13,MATCH(AA257,List!$B$2:$B$13,0),2)=12,IF(INDEX(List!$B$2:$C$13,MATCH(AA255,List!$B$2:$B$13,0),2)=1,0,IF(INDEX(List!$B$2:$C$13,MATCH(AA257,List!$B$2:$B$13,0),2)&gt;=(INDEX(List!$B$2:$C$13,MATCH(AA255,List!$B$2:$B$13,0),2)-1),INDEX(List!$B$2:$C$13,MATCH(AA257,List!$B$2:$B$13,0),2)-INDEX(List!$B$2:$C$13,MATCH(AA255,List!$B$2:$B$13,0),2)+1,12-INDEX(List!$B$2:$C$13,MATCH(AA255,List!$B$2:$B$13,0),2)+INDEX(List!$B$2:$C$13,MATCH(AA257,List!$B$2:$B$13,0),2)+1)),IF(INDEX(List!$B$2:$C$13,MATCH(AA257,List!$B$2:$B$13,0),2)&gt;=(INDEX(List!$B$2:$C$13,MATCH(AA255,List!$B$2:$B$13,0),2)-1),INDEX(List!$B$2:$C$13,MATCH(AA257,List!$B$2:$B$13,0),2)-INDEX(List!$B$2:$C$13,MATCH(AA255,List!$B$2:$B$13,0),2)+1,12-INDEX(List!$B$2:$C$13,MATCH(AA255,List!$B$2:$B$13,0),2)+INDEX(List!$B$2:$C$13,MATCH(AA257,List!$B$2:$B$13,0),2)+1))))&lt;=1," month"," months")))</f>
        <v/>
      </c>
      <c r="W257" s="427"/>
      <c r="X257" s="428"/>
      <c r="Y257" s="320" t="s">
        <v>40</v>
      </c>
      <c r="Z257" s="321"/>
      <c r="AA257" s="433"/>
      <c r="AB257" s="321" t="s">
        <v>14</v>
      </c>
      <c r="AC257" s="435"/>
      <c r="AD257" s="436"/>
      <c r="AE257" s="418"/>
      <c r="AF257" s="418"/>
      <c r="AG257" s="418"/>
      <c r="AH257" s="424"/>
    </row>
    <row r="258" spans="2:36" ht="15" customHeight="1" thickBot="1">
      <c r="C258" s="406"/>
      <c r="D258" s="290"/>
      <c r="E258" s="290"/>
      <c r="F258" s="290"/>
      <c r="G258" s="290"/>
      <c r="H258" s="290"/>
      <c r="I258" s="290"/>
      <c r="J258" s="291"/>
      <c r="K258" s="408"/>
      <c r="L258" s="408"/>
      <c r="M258" s="408"/>
      <c r="N258" s="408"/>
      <c r="O258" s="408"/>
      <c r="P258" s="408"/>
      <c r="Q258" s="408"/>
      <c r="R258" s="408"/>
      <c r="S258" s="408"/>
      <c r="T258" s="408"/>
      <c r="U258" s="408"/>
      <c r="V258" s="438"/>
      <c r="W258" s="439"/>
      <c r="X258" s="440"/>
      <c r="Y258" s="441"/>
      <c r="Z258" s="442"/>
      <c r="AA258" s="443"/>
      <c r="AB258" s="442"/>
      <c r="AC258" s="444"/>
      <c r="AD258" s="445"/>
      <c r="AE258" s="419"/>
      <c r="AF258" s="419"/>
      <c r="AG258" s="419"/>
      <c r="AH258" s="437"/>
    </row>
    <row r="259" spans="2:36" ht="15" customHeight="1">
      <c r="C259" s="36"/>
      <c r="D259" s="420" t="s">
        <v>134</v>
      </c>
      <c r="E259" s="420"/>
      <c r="F259" s="420"/>
      <c r="G259" s="420"/>
      <c r="H259" s="420"/>
      <c r="I259" s="420"/>
      <c r="J259" s="420"/>
      <c r="K259" s="420"/>
      <c r="L259" s="420"/>
      <c r="M259" s="420"/>
      <c r="N259" s="420"/>
      <c r="O259" s="420"/>
      <c r="P259" s="420"/>
      <c r="Q259" s="420"/>
      <c r="R259" s="420"/>
      <c r="S259" s="420"/>
      <c r="T259" s="420"/>
      <c r="U259" s="420"/>
      <c r="V259" s="420"/>
      <c r="W259" s="420"/>
      <c r="X259" s="420"/>
      <c r="Y259" s="420"/>
      <c r="Z259" s="36"/>
      <c r="AA259" s="36"/>
      <c r="AB259" s="36"/>
      <c r="AC259" s="36"/>
      <c r="AD259" s="36"/>
      <c r="AE259" s="36"/>
      <c r="AF259" s="36"/>
      <c r="AG259" s="36"/>
      <c r="AH259" s="36"/>
    </row>
    <row r="260" spans="2:36" ht="15" customHeight="1">
      <c r="C260" s="36"/>
      <c r="D260" s="420"/>
      <c r="E260" s="420"/>
      <c r="F260" s="420"/>
      <c r="G260" s="420"/>
      <c r="H260" s="420"/>
      <c r="I260" s="420"/>
      <c r="J260" s="420"/>
      <c r="K260" s="420"/>
      <c r="L260" s="420"/>
      <c r="M260" s="420"/>
      <c r="N260" s="420"/>
      <c r="O260" s="420"/>
      <c r="P260" s="420"/>
      <c r="Q260" s="420"/>
      <c r="R260" s="420"/>
      <c r="S260" s="420"/>
      <c r="T260" s="420"/>
      <c r="U260" s="420"/>
      <c r="V260" s="420"/>
      <c r="W260" s="420"/>
      <c r="X260" s="420"/>
      <c r="Y260" s="420"/>
      <c r="Z260" s="36"/>
      <c r="AA260" s="36"/>
      <c r="AB260" s="36"/>
      <c r="AC260" s="36"/>
      <c r="AD260" s="36"/>
      <c r="AE260" s="36"/>
      <c r="AF260" s="36"/>
      <c r="AG260" s="36"/>
      <c r="AH260" s="36"/>
    </row>
    <row r="261" spans="2:36" ht="15" customHeight="1">
      <c r="C261" s="36"/>
      <c r="D261" s="1" t="s">
        <v>84</v>
      </c>
      <c r="E261" s="4"/>
      <c r="F261" s="40"/>
      <c r="G261" s="4"/>
      <c r="H261" s="4"/>
      <c r="I261" s="4"/>
      <c r="J261" s="1" t="s">
        <v>135</v>
      </c>
      <c r="W261" s="36"/>
      <c r="X261" s="36"/>
      <c r="Y261" s="36"/>
      <c r="Z261" s="36"/>
      <c r="AA261" s="36"/>
      <c r="AB261" s="36"/>
      <c r="AC261" s="36"/>
      <c r="AD261" s="36"/>
      <c r="AE261" s="36"/>
      <c r="AF261" s="36"/>
      <c r="AG261" s="36"/>
      <c r="AH261" s="36"/>
    </row>
    <row r="262" spans="2:36" ht="15" customHeight="1">
      <c r="C262" s="36"/>
      <c r="D262" s="1" t="s">
        <v>136</v>
      </c>
      <c r="E262" s="4"/>
      <c r="F262" s="40"/>
      <c r="G262" s="4"/>
      <c r="H262" s="4"/>
      <c r="I262" s="4"/>
      <c r="J262" s="4"/>
      <c r="K262" s="4"/>
      <c r="L262" s="4"/>
      <c r="M262" s="4"/>
      <c r="N262" s="4"/>
      <c r="O262" s="18"/>
      <c r="P262" s="18"/>
      <c r="Q262" s="18"/>
      <c r="R262" s="18"/>
      <c r="S262" s="24"/>
      <c r="T262" s="24"/>
      <c r="U262" s="24"/>
      <c r="V262" s="4"/>
      <c r="W262" s="36"/>
      <c r="X262" s="36"/>
      <c r="Y262" s="36"/>
      <c r="Z262" s="36"/>
      <c r="AA262" s="36"/>
      <c r="AB262" s="36"/>
      <c r="AC262" s="36"/>
      <c r="AD262" s="36"/>
      <c r="AE262" s="36"/>
      <c r="AF262" s="36"/>
      <c r="AG262" s="36"/>
      <c r="AH262" s="36"/>
    </row>
    <row r="263" spans="2:36" ht="15" customHeight="1">
      <c r="C263" s="36"/>
      <c r="D263" s="1" t="s">
        <v>137</v>
      </c>
      <c r="E263" s="4"/>
      <c r="F263" s="40"/>
      <c r="G263" s="4"/>
      <c r="H263" s="4"/>
      <c r="I263" s="4"/>
      <c r="J263" s="4"/>
      <c r="K263" s="4"/>
      <c r="L263" s="4"/>
      <c r="M263" s="4"/>
      <c r="N263" s="4"/>
      <c r="O263" s="18"/>
      <c r="P263" s="18"/>
      <c r="Q263" s="18"/>
      <c r="R263" s="18"/>
      <c r="S263" s="24"/>
      <c r="T263" s="24"/>
      <c r="U263" s="24"/>
      <c r="V263" s="4"/>
      <c r="W263" s="36"/>
      <c r="X263" s="36"/>
      <c r="Y263" s="36"/>
      <c r="Z263" s="36"/>
      <c r="AA263" s="36"/>
      <c r="AB263" s="36"/>
      <c r="AC263" s="36"/>
      <c r="AD263" s="36"/>
      <c r="AE263" s="36"/>
      <c r="AF263" s="36"/>
      <c r="AG263" s="36"/>
      <c r="AH263" s="36"/>
    </row>
    <row r="264" spans="2:36" ht="15" customHeight="1">
      <c r="C264" s="36"/>
      <c r="E264" s="1" t="s">
        <v>138</v>
      </c>
      <c r="K264" s="4"/>
      <c r="L264" s="4"/>
      <c r="M264" s="4"/>
      <c r="N264" s="4"/>
      <c r="O264" s="18"/>
      <c r="P264" s="18"/>
      <c r="Q264" s="18"/>
      <c r="R264" s="18"/>
      <c r="S264" s="24"/>
      <c r="W264" s="36"/>
      <c r="X264" s="36"/>
      <c r="Y264" s="36"/>
      <c r="Z264" s="36"/>
      <c r="AA264" s="36"/>
      <c r="AB264" s="36"/>
      <c r="AC264" s="36"/>
      <c r="AD264" s="36"/>
      <c r="AE264" s="36"/>
      <c r="AF264" s="36"/>
      <c r="AG264" s="36"/>
      <c r="AH264" s="36"/>
    </row>
    <row r="265" spans="2:36" ht="15" customHeight="1">
      <c r="C265" s="15"/>
      <c r="D265" s="15"/>
      <c r="F265" s="39"/>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row>
    <row r="266" spans="2:36" ht="15" customHeight="1">
      <c r="C266" s="15"/>
      <c r="D266" s="15"/>
      <c r="E266" s="15"/>
      <c r="F266" s="39"/>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row>
    <row r="267" spans="2:36" ht="15" customHeight="1">
      <c r="C267" s="36"/>
      <c r="D267" s="1" t="s">
        <v>139</v>
      </c>
      <c r="E267" s="4"/>
      <c r="F267" s="40"/>
      <c r="G267" s="4"/>
      <c r="H267" s="4"/>
      <c r="I267" s="4"/>
      <c r="J267" s="4"/>
      <c r="K267" s="4"/>
      <c r="L267" s="4"/>
      <c r="M267" s="4"/>
      <c r="N267" s="4"/>
      <c r="O267" s="421" cm="1">
        <f t="array" ref="O267">IF(COUNTIF(V231,""),0,IF(AE231="Full",LOOKUP(10^17,LEFT(V231,COLUMN($1:$1))*1),0))+IF(COUNTIF(V235,""),0,IF(AE235="Full",LOOKUP(10^17,LEFT(V235,COLUMN($1:$1))*1),0))+IF(COUNTIF(V239,""),0,IF(AE239="Full",LOOKUP(10^17,LEFT(V239,COLUMN($1:$1))*1),0))+IF(COUNTIF(V243,""),0,IF(AE243="Full",LOOKUP(10^17,LEFT(V243,COLUMN($1:$1))*1),0))+IF(COUNTIF(V247,""),0,IF(AE247="Full",LOOKUP(10^17,LEFT(V247,COLUMN($1:$1))*1),0))+IF(COUNTIF(V251,""),0,IF(AE251="Full",LOOKUP(10^17,LEFT(V251,COLUMN($1:$1))*1),0))+IF(COUNTIF(V255,""),0,IF(AE255="Full",LOOKUP(10^17,LEFT(V255,COLUMN($1:$1))*1),0))+ROUNDDOWN((IF(COUNTIF(V233,""),0,IF(AE231="Full",LOOKUP(10^17,LEFT(V233,COLUMN($1:$1))*1),0))+IF(COUNTIF(V237,""),0,IF(AE235="Full",LOOKUP(10^17,LEFT(V237,COLUMN($1:$1))*1),0))+IF(COUNTIF(V241,""),0,IF(AE239="Full",LOOKUP(10^17,LEFT(V241,COLUMN($1:$1))*1),0))+IF(COUNTIF(V245,""),0,IF(AE243="Full",LOOKUP(10^17,LEFT(V245,COLUMN($1:$1))*1),0))+IF(COUNTIF(V249,""),0,IF(AE247="Full",LOOKUP(10^17,LEFT(V249,COLUMN($1:$1))*1),0))+IF(COUNTIF(V253,""),0,IF(AE251="Full",LOOKUP(10^17,LEFT(V253,COLUMN($1:$1))*1),0))+IF(COUNTIF(V257,""),0,IF(AE255="Full",LOOKUP(10^17,LEFT(V257,COLUMN($1:$1))*1),0)))/12,0)</f>
        <v>0</v>
      </c>
      <c r="P267" s="421"/>
      <c r="Q267" s="422" t="str">
        <f>IF(O267&gt;1,"years and","year and")</f>
        <v>year and</v>
      </c>
      <c r="R267" s="422"/>
      <c r="S267" s="422"/>
      <c r="T267" s="423" cm="1">
        <f t="array" ref="T267">MOD((IF(COUNTIF(V233,""),0,IF(AE231="Full",LOOKUP(10^17,LEFT(V233,COLUMN($1:$1))*1),0))+IF(COUNTIF(V237,""),0,IF(AE235="Full",LOOKUP(10^17,LEFT(V237,COLUMN($1:$1))*1),0))+IF(COUNTIF(V241,""),0,IF(AE239="Full",LOOKUP(10^17,LEFT(V241,COLUMN($1:$1))*1),0))+IF(COUNTIF(V245,""),0,IF(AE243="Full",LOOKUP(10^17,LEFT(V245,COLUMN($1:$1))*1),0))+IF(COUNTIF(V249,""),0,IF(AE247="Full",LOOKUP(10^17,LEFT(V249,COLUMN($1:$1))*1),0))+IF(COUNTIF(V253,""),0,IF(AE251="Full",LOOKUP(10^17,LEFT(V253,COLUMN($1:$1))*1),0))+IF(COUNTIF(V257,""),0,IF(AE255="Full",LOOKUP(10^17,LEFT(V257,COLUMN($1:$1))*1),0))),12)</f>
        <v>0</v>
      </c>
      <c r="U267" s="423"/>
      <c r="V267" s="423" t="str">
        <f>IF(T267&gt;1,"months","month")</f>
        <v>month</v>
      </c>
      <c r="W267" s="423"/>
      <c r="X267" s="423"/>
      <c r="Y267" s="36"/>
      <c r="Z267" s="36"/>
      <c r="AA267" s="36"/>
      <c r="AB267" s="36"/>
      <c r="AC267" s="36"/>
      <c r="AD267" s="36"/>
      <c r="AE267" s="36"/>
      <c r="AF267" s="36"/>
      <c r="AG267" s="36"/>
      <c r="AH267" s="36"/>
    </row>
    <row r="268" spans="2:36" ht="15" customHeight="1">
      <c r="C268" s="36"/>
      <c r="D268" s="1" t="s">
        <v>140</v>
      </c>
      <c r="E268" s="4"/>
      <c r="F268" s="40"/>
      <c r="G268" s="4"/>
      <c r="H268" s="4"/>
      <c r="I268" s="4"/>
      <c r="J268" s="4"/>
      <c r="K268" s="4"/>
      <c r="L268" s="4"/>
      <c r="M268" s="4"/>
      <c r="N268" s="4"/>
      <c r="O268" s="421" cm="1">
        <f t="array" ref="O268">IF(COUNTIF(V231,""),0,IF(AE231="Part",LOOKUP(10^17,LEFT(V231,COLUMN($1:$1))*1),0))+IF(COUNTIF(V235,""),0,IF(AE235="Part",LOOKUP(10^17,LEFT(V235,COLUMN($1:$1))*1),0))+IF(COUNTIF(V239,""),0,IF(AE239="Part",LOOKUP(10^17,LEFT(V239,COLUMN($1:$1))*1),0))+IF(COUNTIF(V243,""),0,IF(AE243="Part",LOOKUP(10^17,LEFT(V243,COLUMN($1:$1))*1),0))+IF(COUNTIF(V247,""),0,IF(AE247="Part",LOOKUP(10^17,LEFT(V247,COLUMN($1:$1))*1),0))+IF(COUNTIF(V251,""),0,IF(AE251="Part",LOOKUP(10^17,LEFT(V251,COLUMN($1:$1))*1),0))+IF(COUNTIF(V255,""),0,IF(AE255="Part",LOOKUP(10^17,LEFT(V255,COLUMN($1:$1))*1),0))+ROUNDDOWN((IF(COUNTIF(V233,""),0,IF(AE231="Part",LOOKUP(10^17,LEFT(V233,COLUMN($1:$1))*1),0))+IF(COUNTIF(V237,""),0,IF(AE235="Part",LOOKUP(10^17,LEFT(V237,COLUMN($1:$1))*1),0))+IF(COUNTIF(V241,""),0,IF(AE239="Part",LOOKUP(10^17,LEFT(V241,COLUMN($1:$1))*1),0))+IF(COUNTIF(V245,""),0,IF(AE243="Part",LOOKUP(10^17,LEFT(V245,COLUMN($1:$1))*1),0))+IF(COUNTIF(V249,""),0,IF(AE247="Part",LOOKUP(10^17,LEFT(V249,COLUMN($1:$1))*1),0))+IF(COUNTIF(V253,""),0,IF(AE251="Part",LOOKUP(10^17,LEFT(V253,COLUMN($1:$1))*1),0))+IF(COUNTIF(V257,""),0,IF(AE255="Part",LOOKUP(10^17,LEFT(V257,COLUMN($1:$1))*1),0)))/12,0)</f>
        <v>0</v>
      </c>
      <c r="P268" s="421"/>
      <c r="Q268" s="422" t="str">
        <f>IF(O268&gt;1,"years and", "year and")</f>
        <v>year and</v>
      </c>
      <c r="R268" s="422"/>
      <c r="S268" s="422"/>
      <c r="T268" s="423" cm="1">
        <f t="array" ref="T268">MOD((IF(COUNTIF(V233,""),0,IF(AE231="Part",LOOKUP(10^17,LEFT(V233,COLUMN($1:$1))*1),0))+IF(COUNTIF(V237,""),0,IF(AE235="Part",LOOKUP(10^17,LEFT(V237,COLUMN($1:$1))*1),0))+IF(COUNTIF(V241,""),0,IF(AE239="Part",LOOKUP(10^17,LEFT(V241,COLUMN($1:$1))*1),0))+IF(COUNTIF(V245,""),0,IF(AE243="Part",LOOKUP(10^17,LEFT(V245,COLUMN($1:$1))*1),0))+IF(COUNTIF(V249,""),0,IF(AE247="Part",LOOKUP(10^17,LEFT(V249,COLUMN($1:$1))*1),0))+IF(COUNTIF(V253,""),0,IF(AE251="Part",LOOKUP(10^17,LEFT(V253,COLUMN($1:$1))*1),0))+IF(COUNTIF(V257,""),0,IF(AE255="Part",LOOKUP(10^17,LEFT(V257,COLUMN($1:$1))*1),0))),12)</f>
        <v>0</v>
      </c>
      <c r="U268" s="423"/>
      <c r="V268" s="423" t="str">
        <f>IF(T268&gt;1,"months","month")</f>
        <v>month</v>
      </c>
      <c r="W268" s="423"/>
      <c r="X268" s="423"/>
      <c r="Y268" s="36"/>
      <c r="Z268" s="36"/>
      <c r="AA268" s="36"/>
      <c r="AB268" s="36"/>
      <c r="AC268" s="36"/>
      <c r="AD268" s="36"/>
      <c r="AE268" s="36"/>
      <c r="AF268" s="36"/>
      <c r="AG268" s="36"/>
      <c r="AH268" s="36"/>
    </row>
    <row r="269" spans="2:36" ht="15" customHeight="1">
      <c r="C269" s="39"/>
      <c r="D269" s="39"/>
      <c r="E269" s="39"/>
      <c r="F269" s="39"/>
      <c r="G269" s="39"/>
      <c r="H269" s="39"/>
      <c r="I269" s="39"/>
      <c r="J269" s="39"/>
      <c r="K269" s="39"/>
      <c r="L269" s="39"/>
      <c r="M269" s="39"/>
      <c r="T269" s="110"/>
      <c r="U269" s="110"/>
      <c r="V269" s="110"/>
      <c r="W269" s="110"/>
      <c r="X269" s="110"/>
      <c r="Y269" s="110"/>
      <c r="Z269" s="110"/>
      <c r="AA269" s="110"/>
      <c r="AB269" s="110"/>
      <c r="AC269" s="110"/>
      <c r="AD269" s="110"/>
      <c r="AE269" s="110"/>
      <c r="AF269" s="110"/>
      <c r="AG269" s="110"/>
      <c r="AH269" s="110"/>
    </row>
    <row r="271" spans="2:36" ht="15" customHeight="1">
      <c r="B271" s="393" t="s">
        <v>141</v>
      </c>
      <c r="C271" s="393"/>
      <c r="D271" s="393"/>
      <c r="E271" s="393"/>
      <c r="F271" s="393"/>
      <c r="G271" s="393"/>
      <c r="H271" s="393"/>
      <c r="I271" s="393"/>
      <c r="J271" s="393"/>
      <c r="K271" s="393"/>
      <c r="L271" s="393"/>
      <c r="M271" s="393"/>
      <c r="N271" s="393"/>
      <c r="O271" s="393"/>
      <c r="P271" s="393"/>
      <c r="Q271" s="393"/>
      <c r="R271" s="393"/>
      <c r="S271" s="393"/>
      <c r="T271" s="393"/>
      <c r="U271" s="393"/>
      <c r="V271" s="393"/>
      <c r="W271" s="393"/>
      <c r="X271" s="393"/>
      <c r="Y271" s="393"/>
      <c r="Z271" s="393"/>
      <c r="AA271" s="393"/>
      <c r="AB271" s="393"/>
      <c r="AC271" s="393"/>
      <c r="AD271" s="393"/>
      <c r="AE271" s="393"/>
      <c r="AF271" s="393"/>
      <c r="AG271" s="393"/>
      <c r="AH271" s="393"/>
      <c r="AJ271" s="69"/>
    </row>
    <row r="272" spans="2:36" ht="15" customHeight="1">
      <c r="D272" s="20"/>
      <c r="E272" s="20"/>
      <c r="F272" s="42"/>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row>
    <row r="273" spans="3:48" ht="12.75">
      <c r="C273" s="394" t="s">
        <v>142</v>
      </c>
      <c r="D273" s="394"/>
      <c r="E273" s="394"/>
      <c r="F273" s="394"/>
      <c r="G273" s="394"/>
      <c r="H273" s="394"/>
      <c r="I273" s="394"/>
      <c r="J273" s="394"/>
      <c r="K273" s="394"/>
      <c r="L273" s="394"/>
      <c r="M273" s="394"/>
      <c r="N273" s="394"/>
      <c r="O273" s="394"/>
      <c r="P273" s="394"/>
      <c r="Q273" s="394"/>
      <c r="R273" s="394"/>
      <c r="S273" s="394"/>
      <c r="T273" s="394"/>
      <c r="U273" s="394"/>
      <c r="V273" s="394"/>
      <c r="W273" s="394"/>
      <c r="X273" s="394"/>
      <c r="Y273" s="394"/>
      <c r="Z273" s="394"/>
      <c r="AA273" s="394"/>
      <c r="AB273" s="394"/>
      <c r="AC273" s="394"/>
      <c r="AD273" s="394"/>
      <c r="AE273" s="394"/>
      <c r="AF273" s="394"/>
      <c r="AG273" s="394"/>
      <c r="AH273" s="394"/>
      <c r="AI273" s="20"/>
      <c r="AJ273" s="20"/>
      <c r="AK273" s="20"/>
      <c r="AL273" s="20"/>
      <c r="AM273" s="20"/>
      <c r="AN273" s="20"/>
      <c r="AO273" s="20"/>
      <c r="AP273" s="20"/>
      <c r="AQ273" s="20"/>
      <c r="AR273" s="20"/>
      <c r="AS273" s="20"/>
      <c r="AT273" s="20"/>
      <c r="AU273" s="15"/>
      <c r="AV273" s="15"/>
    </row>
    <row r="274" spans="3:48" ht="20.100000000000001" customHeight="1">
      <c r="C274" s="394"/>
      <c r="D274" s="394"/>
      <c r="E274" s="394"/>
      <c r="F274" s="394"/>
      <c r="G274" s="394"/>
      <c r="H274" s="394"/>
      <c r="I274" s="394"/>
      <c r="J274" s="394"/>
      <c r="K274" s="394"/>
      <c r="L274" s="394"/>
      <c r="M274" s="394"/>
      <c r="N274" s="394"/>
      <c r="O274" s="394"/>
      <c r="P274" s="394"/>
      <c r="Q274" s="394"/>
      <c r="R274" s="394"/>
      <c r="S274" s="394"/>
      <c r="T274" s="394"/>
      <c r="U274" s="394"/>
      <c r="V274" s="394"/>
      <c r="W274" s="394"/>
      <c r="X274" s="394"/>
      <c r="Y274" s="394"/>
      <c r="Z274" s="394"/>
      <c r="AA274" s="394"/>
      <c r="AB274" s="394"/>
      <c r="AC274" s="394"/>
      <c r="AD274" s="394"/>
      <c r="AE274" s="394"/>
      <c r="AF274" s="394"/>
      <c r="AG274" s="394"/>
      <c r="AH274" s="394"/>
      <c r="AI274" s="20"/>
      <c r="AJ274" s="20"/>
      <c r="AK274" s="20"/>
      <c r="AL274" s="20"/>
      <c r="AM274" s="20"/>
      <c r="AN274" s="20"/>
      <c r="AO274" s="20"/>
      <c r="AP274" s="20"/>
      <c r="AQ274" s="20"/>
      <c r="AR274" s="20"/>
      <c r="AS274" s="20"/>
      <c r="AT274" s="20"/>
      <c r="AU274" s="15"/>
      <c r="AV274" s="15"/>
    </row>
    <row r="275" spans="3:48" ht="19.5" customHeight="1">
      <c r="C275" s="396" t="s">
        <v>143</v>
      </c>
      <c r="D275" s="396"/>
      <c r="E275" s="396"/>
      <c r="F275" s="396"/>
      <c r="G275" s="396"/>
      <c r="H275" s="396"/>
      <c r="I275" s="396"/>
      <c r="J275" s="396"/>
      <c r="K275" s="396"/>
      <c r="L275" s="396"/>
      <c r="M275" s="396"/>
      <c r="N275" s="396"/>
      <c r="O275" s="396"/>
      <c r="P275" s="396"/>
      <c r="Q275" s="396"/>
      <c r="R275" s="396"/>
      <c r="S275" s="396"/>
      <c r="T275" s="396"/>
      <c r="U275" s="396"/>
      <c r="V275" s="396"/>
      <c r="W275" s="396"/>
      <c r="X275" s="396"/>
      <c r="Y275" s="396"/>
      <c r="Z275" s="396"/>
      <c r="AA275" s="396"/>
      <c r="AB275" s="396"/>
      <c r="AC275" s="396"/>
      <c r="AD275" s="396"/>
      <c r="AE275" s="396"/>
      <c r="AF275" s="396"/>
      <c r="AG275" s="396"/>
      <c r="AH275" s="396"/>
      <c r="AI275" s="20"/>
      <c r="AJ275" s="20"/>
      <c r="AK275" s="20"/>
      <c r="AL275" s="20"/>
      <c r="AM275" s="20"/>
      <c r="AN275" s="20"/>
      <c r="AO275" s="20"/>
      <c r="AP275" s="20"/>
      <c r="AQ275" s="20"/>
      <c r="AR275" s="20"/>
      <c r="AS275" s="20"/>
      <c r="AT275" s="20"/>
      <c r="AU275" s="15"/>
      <c r="AV275" s="15"/>
    </row>
    <row r="276" spans="3:48" ht="12.75">
      <c r="C276" s="396"/>
      <c r="D276" s="396"/>
      <c r="E276" s="396"/>
      <c r="F276" s="396"/>
      <c r="G276" s="396"/>
      <c r="H276" s="396"/>
      <c r="I276" s="396"/>
      <c r="J276" s="396"/>
      <c r="K276" s="396"/>
      <c r="L276" s="396"/>
      <c r="M276" s="396"/>
      <c r="N276" s="396"/>
      <c r="O276" s="396"/>
      <c r="P276" s="396"/>
      <c r="Q276" s="396"/>
      <c r="R276" s="396"/>
      <c r="S276" s="396"/>
      <c r="T276" s="396"/>
      <c r="U276" s="396"/>
      <c r="V276" s="396"/>
      <c r="W276" s="396"/>
      <c r="X276" s="396"/>
      <c r="Y276" s="396"/>
      <c r="Z276" s="396"/>
      <c r="AA276" s="396"/>
      <c r="AB276" s="396"/>
      <c r="AC276" s="396"/>
      <c r="AD276" s="396"/>
      <c r="AE276" s="396"/>
      <c r="AF276" s="396"/>
      <c r="AG276" s="396"/>
      <c r="AH276" s="396"/>
      <c r="AI276" s="20"/>
      <c r="AJ276" s="20"/>
      <c r="AK276" s="20"/>
      <c r="AL276" s="20"/>
      <c r="AM276" s="20"/>
      <c r="AN276" s="20"/>
      <c r="AO276" s="20"/>
      <c r="AP276" s="20"/>
      <c r="AQ276" s="20"/>
      <c r="AR276" s="20"/>
      <c r="AS276" s="20"/>
      <c r="AT276" s="20"/>
      <c r="AU276" s="15"/>
      <c r="AV276" s="15"/>
    </row>
    <row r="277" spans="3:48" ht="12.75">
      <c r="C277" s="396"/>
      <c r="D277" s="396"/>
      <c r="E277" s="396"/>
      <c r="F277" s="396"/>
      <c r="G277" s="396"/>
      <c r="H277" s="396"/>
      <c r="I277" s="396"/>
      <c r="J277" s="396"/>
      <c r="K277" s="396"/>
      <c r="L277" s="396"/>
      <c r="M277" s="396"/>
      <c r="N277" s="396"/>
      <c r="O277" s="396"/>
      <c r="P277" s="396"/>
      <c r="Q277" s="396"/>
      <c r="R277" s="396"/>
      <c r="S277" s="396"/>
      <c r="T277" s="396"/>
      <c r="U277" s="396"/>
      <c r="V277" s="396"/>
      <c r="W277" s="396"/>
      <c r="X277" s="396"/>
      <c r="Y277" s="396"/>
      <c r="Z277" s="396"/>
      <c r="AA277" s="396"/>
      <c r="AB277" s="396"/>
      <c r="AC277" s="396"/>
      <c r="AD277" s="396"/>
      <c r="AE277" s="396"/>
      <c r="AF277" s="396"/>
      <c r="AG277" s="396"/>
      <c r="AH277" s="396"/>
      <c r="AI277" s="20"/>
      <c r="AJ277" s="20"/>
      <c r="AK277" s="20"/>
      <c r="AL277" s="20"/>
      <c r="AM277" s="20"/>
      <c r="AN277" s="20"/>
      <c r="AO277" s="20"/>
      <c r="AP277" s="20"/>
      <c r="AQ277" s="20"/>
      <c r="AR277" s="20"/>
      <c r="AS277" s="20"/>
      <c r="AT277" s="20"/>
      <c r="AU277" s="15"/>
      <c r="AV277" s="15"/>
    </row>
    <row r="278" spans="3:48" ht="12.75">
      <c r="C278" s="396"/>
      <c r="D278" s="396"/>
      <c r="E278" s="396"/>
      <c r="F278" s="396"/>
      <c r="G278" s="396"/>
      <c r="H278" s="396"/>
      <c r="I278" s="396"/>
      <c r="J278" s="396"/>
      <c r="K278" s="396"/>
      <c r="L278" s="396"/>
      <c r="M278" s="396"/>
      <c r="N278" s="396"/>
      <c r="O278" s="396"/>
      <c r="P278" s="396"/>
      <c r="Q278" s="396"/>
      <c r="R278" s="396"/>
      <c r="S278" s="396"/>
      <c r="T278" s="396"/>
      <c r="U278" s="396"/>
      <c r="V278" s="396"/>
      <c r="W278" s="396"/>
      <c r="X278" s="396"/>
      <c r="Y278" s="396"/>
      <c r="Z278" s="396"/>
      <c r="AA278" s="396"/>
      <c r="AB278" s="396"/>
      <c r="AC278" s="396"/>
      <c r="AD278" s="396"/>
      <c r="AE278" s="396"/>
      <c r="AF278" s="396"/>
      <c r="AG278" s="396"/>
      <c r="AH278" s="396"/>
      <c r="AI278" s="20"/>
      <c r="AJ278" s="20"/>
      <c r="AK278" s="20"/>
      <c r="AL278" s="20"/>
      <c r="AM278" s="20"/>
      <c r="AN278" s="20"/>
      <c r="AO278" s="20"/>
      <c r="AP278" s="20"/>
      <c r="AQ278" s="20"/>
      <c r="AR278" s="20"/>
      <c r="AS278" s="20"/>
      <c r="AT278" s="20"/>
      <c r="AU278" s="15"/>
      <c r="AV278" s="15"/>
    </row>
    <row r="279" spans="3:48" ht="12.75">
      <c r="C279" s="396"/>
      <c r="D279" s="396"/>
      <c r="E279" s="396"/>
      <c r="F279" s="396"/>
      <c r="G279" s="396"/>
      <c r="H279" s="396"/>
      <c r="I279" s="396"/>
      <c r="J279" s="396"/>
      <c r="K279" s="396"/>
      <c r="L279" s="396"/>
      <c r="M279" s="396"/>
      <c r="N279" s="396"/>
      <c r="O279" s="396"/>
      <c r="P279" s="396"/>
      <c r="Q279" s="396"/>
      <c r="R279" s="396"/>
      <c r="S279" s="396"/>
      <c r="T279" s="396"/>
      <c r="U279" s="396"/>
      <c r="V279" s="396"/>
      <c r="W279" s="396"/>
      <c r="X279" s="396"/>
      <c r="Y279" s="396"/>
      <c r="Z279" s="396"/>
      <c r="AA279" s="396"/>
      <c r="AB279" s="396"/>
      <c r="AC279" s="396"/>
      <c r="AD279" s="396"/>
      <c r="AE279" s="396"/>
      <c r="AF279" s="396"/>
      <c r="AG279" s="396"/>
      <c r="AH279" s="396"/>
      <c r="AI279" s="20"/>
      <c r="AJ279" s="20"/>
      <c r="AK279" s="20"/>
      <c r="AL279" s="20"/>
      <c r="AM279" s="20"/>
      <c r="AN279" s="20"/>
      <c r="AO279" s="20"/>
      <c r="AP279" s="20"/>
      <c r="AQ279" s="20"/>
      <c r="AR279" s="20"/>
      <c r="AS279" s="20"/>
      <c r="AT279" s="20"/>
      <c r="AU279" s="15"/>
      <c r="AV279" s="15"/>
    </row>
    <row r="280" spans="3:48" ht="12.75">
      <c r="C280" s="396"/>
      <c r="D280" s="396"/>
      <c r="E280" s="396"/>
      <c r="F280" s="396"/>
      <c r="G280" s="396"/>
      <c r="H280" s="396"/>
      <c r="I280" s="396"/>
      <c r="J280" s="396"/>
      <c r="K280" s="396"/>
      <c r="L280" s="396"/>
      <c r="M280" s="396"/>
      <c r="N280" s="396"/>
      <c r="O280" s="396"/>
      <c r="P280" s="396"/>
      <c r="Q280" s="396"/>
      <c r="R280" s="396"/>
      <c r="S280" s="396"/>
      <c r="T280" s="396"/>
      <c r="U280" s="396"/>
      <c r="V280" s="396"/>
      <c r="W280" s="396"/>
      <c r="X280" s="396"/>
      <c r="Y280" s="396"/>
      <c r="Z280" s="396"/>
      <c r="AA280" s="396"/>
      <c r="AB280" s="396"/>
      <c r="AC280" s="396"/>
      <c r="AD280" s="396"/>
      <c r="AE280" s="396"/>
      <c r="AF280" s="396"/>
      <c r="AG280" s="396"/>
      <c r="AH280" s="396"/>
      <c r="AI280" s="20"/>
      <c r="AJ280" s="20"/>
      <c r="AK280" s="20"/>
      <c r="AL280" s="20"/>
      <c r="AM280" s="20"/>
      <c r="AN280" s="20"/>
      <c r="AO280" s="20"/>
      <c r="AP280" s="20"/>
      <c r="AQ280" s="20"/>
      <c r="AR280" s="20"/>
      <c r="AS280" s="20"/>
      <c r="AT280" s="20"/>
      <c r="AU280" s="15"/>
      <c r="AV280" s="15"/>
    </row>
    <row r="281" spans="3:48" ht="12.75">
      <c r="C281" s="396"/>
      <c r="D281" s="396"/>
      <c r="E281" s="396"/>
      <c r="F281" s="396"/>
      <c r="G281" s="396"/>
      <c r="H281" s="396"/>
      <c r="I281" s="396"/>
      <c r="J281" s="396"/>
      <c r="K281" s="396"/>
      <c r="L281" s="396"/>
      <c r="M281" s="396"/>
      <c r="N281" s="396"/>
      <c r="O281" s="396"/>
      <c r="P281" s="396"/>
      <c r="Q281" s="396"/>
      <c r="R281" s="396"/>
      <c r="S281" s="396"/>
      <c r="T281" s="396"/>
      <c r="U281" s="396"/>
      <c r="V281" s="396"/>
      <c r="W281" s="396"/>
      <c r="X281" s="396"/>
      <c r="Y281" s="396"/>
      <c r="Z281" s="396"/>
      <c r="AA281" s="396"/>
      <c r="AB281" s="396"/>
      <c r="AC281" s="396"/>
      <c r="AD281" s="396"/>
      <c r="AE281" s="396"/>
      <c r="AF281" s="396"/>
      <c r="AG281" s="396"/>
      <c r="AH281" s="396"/>
      <c r="AI281" s="20"/>
      <c r="AJ281" s="20"/>
      <c r="AK281" s="20"/>
      <c r="AL281" s="20"/>
      <c r="AM281" s="20"/>
      <c r="AN281" s="20"/>
      <c r="AO281" s="20"/>
      <c r="AP281" s="20"/>
      <c r="AQ281" s="20"/>
      <c r="AR281" s="20"/>
      <c r="AS281" s="20"/>
      <c r="AT281" s="20"/>
      <c r="AU281" s="15"/>
      <c r="AV281" s="15"/>
    </row>
    <row r="282" spans="3:48" ht="12.75">
      <c r="C282" s="396"/>
      <c r="D282" s="396"/>
      <c r="E282" s="396"/>
      <c r="F282" s="396"/>
      <c r="G282" s="396"/>
      <c r="H282" s="396"/>
      <c r="I282" s="396"/>
      <c r="J282" s="396"/>
      <c r="K282" s="396"/>
      <c r="L282" s="396"/>
      <c r="M282" s="396"/>
      <c r="N282" s="396"/>
      <c r="O282" s="396"/>
      <c r="P282" s="396"/>
      <c r="Q282" s="396"/>
      <c r="R282" s="396"/>
      <c r="S282" s="396"/>
      <c r="T282" s="396"/>
      <c r="U282" s="396"/>
      <c r="V282" s="396"/>
      <c r="W282" s="396"/>
      <c r="X282" s="396"/>
      <c r="Y282" s="396"/>
      <c r="Z282" s="396"/>
      <c r="AA282" s="396"/>
      <c r="AB282" s="396"/>
      <c r="AC282" s="396"/>
      <c r="AD282" s="396"/>
      <c r="AE282" s="396"/>
      <c r="AF282" s="396"/>
      <c r="AG282" s="396"/>
      <c r="AH282" s="396"/>
      <c r="AI282" s="20"/>
      <c r="AJ282" s="20"/>
      <c r="AK282" s="20"/>
      <c r="AL282" s="20"/>
      <c r="AM282" s="20"/>
      <c r="AN282" s="20"/>
      <c r="AO282" s="20"/>
      <c r="AP282" s="20"/>
      <c r="AQ282" s="20"/>
      <c r="AR282" s="20"/>
      <c r="AS282" s="20"/>
      <c r="AT282" s="20"/>
      <c r="AU282" s="15"/>
      <c r="AV282" s="15"/>
    </row>
    <row r="283" spans="3:48" ht="12.75">
      <c r="C283" s="396"/>
      <c r="D283" s="396"/>
      <c r="E283" s="396"/>
      <c r="F283" s="396"/>
      <c r="G283" s="396"/>
      <c r="H283" s="396"/>
      <c r="I283" s="396"/>
      <c r="J283" s="396"/>
      <c r="K283" s="396"/>
      <c r="L283" s="396"/>
      <c r="M283" s="396"/>
      <c r="N283" s="396"/>
      <c r="O283" s="396"/>
      <c r="P283" s="396"/>
      <c r="Q283" s="396"/>
      <c r="R283" s="396"/>
      <c r="S283" s="396"/>
      <c r="T283" s="396"/>
      <c r="U283" s="396"/>
      <c r="V283" s="396"/>
      <c r="W283" s="396"/>
      <c r="X283" s="396"/>
      <c r="Y283" s="396"/>
      <c r="Z283" s="396"/>
      <c r="AA283" s="396"/>
      <c r="AB283" s="396"/>
      <c r="AC283" s="396"/>
      <c r="AD283" s="396"/>
      <c r="AE283" s="396"/>
      <c r="AF283" s="396"/>
      <c r="AG283" s="396"/>
      <c r="AH283" s="396"/>
      <c r="AI283" s="20"/>
      <c r="AJ283" s="20"/>
      <c r="AK283" s="20"/>
      <c r="AL283" s="20"/>
      <c r="AM283" s="20"/>
      <c r="AN283" s="20"/>
      <c r="AO283" s="20"/>
      <c r="AP283" s="20"/>
      <c r="AQ283" s="20"/>
      <c r="AR283" s="20"/>
      <c r="AS283" s="20"/>
      <c r="AT283" s="20"/>
      <c r="AU283" s="15"/>
      <c r="AV283" s="15"/>
    </row>
    <row r="284" spans="3:48" ht="12.75">
      <c r="C284" s="396"/>
      <c r="D284" s="396"/>
      <c r="E284" s="396"/>
      <c r="F284" s="396"/>
      <c r="G284" s="396"/>
      <c r="H284" s="396"/>
      <c r="I284" s="396"/>
      <c r="J284" s="396"/>
      <c r="K284" s="396"/>
      <c r="L284" s="396"/>
      <c r="M284" s="396"/>
      <c r="N284" s="396"/>
      <c r="O284" s="396"/>
      <c r="P284" s="396"/>
      <c r="Q284" s="396"/>
      <c r="R284" s="396"/>
      <c r="S284" s="396"/>
      <c r="T284" s="396"/>
      <c r="U284" s="396"/>
      <c r="V284" s="396"/>
      <c r="W284" s="396"/>
      <c r="X284" s="396"/>
      <c r="Y284" s="396"/>
      <c r="Z284" s="396"/>
      <c r="AA284" s="396"/>
      <c r="AB284" s="396"/>
      <c r="AC284" s="396"/>
      <c r="AD284" s="396"/>
      <c r="AE284" s="396"/>
      <c r="AF284" s="396"/>
      <c r="AG284" s="396"/>
      <c r="AH284" s="396"/>
      <c r="AI284" s="20"/>
      <c r="AJ284" s="20"/>
      <c r="AK284" s="20"/>
      <c r="AL284" s="20"/>
      <c r="AM284" s="20"/>
      <c r="AN284" s="20"/>
      <c r="AO284" s="20"/>
      <c r="AP284" s="20"/>
      <c r="AQ284" s="20"/>
      <c r="AR284" s="20"/>
      <c r="AS284" s="20"/>
      <c r="AT284" s="20"/>
      <c r="AU284" s="15"/>
      <c r="AV284" s="15"/>
    </row>
    <row r="285" spans="3:48" ht="12.75">
      <c r="C285" s="396"/>
      <c r="D285" s="396"/>
      <c r="E285" s="396"/>
      <c r="F285" s="396"/>
      <c r="G285" s="396"/>
      <c r="H285" s="396"/>
      <c r="I285" s="396"/>
      <c r="J285" s="396"/>
      <c r="K285" s="396"/>
      <c r="L285" s="396"/>
      <c r="M285" s="396"/>
      <c r="N285" s="396"/>
      <c r="O285" s="396"/>
      <c r="P285" s="396"/>
      <c r="Q285" s="396"/>
      <c r="R285" s="396"/>
      <c r="S285" s="396"/>
      <c r="T285" s="396"/>
      <c r="U285" s="396"/>
      <c r="V285" s="396"/>
      <c r="W285" s="396"/>
      <c r="X285" s="396"/>
      <c r="Y285" s="396"/>
      <c r="Z285" s="396"/>
      <c r="AA285" s="396"/>
      <c r="AB285" s="396"/>
      <c r="AC285" s="396"/>
      <c r="AD285" s="396"/>
      <c r="AE285" s="396"/>
      <c r="AF285" s="396"/>
      <c r="AG285" s="396"/>
      <c r="AH285" s="396"/>
      <c r="AI285" s="20"/>
      <c r="AJ285" s="20"/>
      <c r="AK285" s="20"/>
      <c r="AL285" s="20"/>
      <c r="AM285" s="20"/>
      <c r="AN285" s="20"/>
      <c r="AO285" s="20"/>
      <c r="AP285" s="20"/>
      <c r="AQ285" s="20"/>
      <c r="AR285" s="20"/>
      <c r="AS285" s="20"/>
      <c r="AT285" s="20"/>
      <c r="AU285" s="15"/>
      <c r="AV285" s="15"/>
    </row>
    <row r="286" spans="3:48" ht="12.75">
      <c r="C286" s="396"/>
      <c r="D286" s="396"/>
      <c r="E286" s="396"/>
      <c r="F286" s="396"/>
      <c r="G286" s="396"/>
      <c r="H286" s="396"/>
      <c r="I286" s="396"/>
      <c r="J286" s="396"/>
      <c r="K286" s="396"/>
      <c r="L286" s="396"/>
      <c r="M286" s="396"/>
      <c r="N286" s="396"/>
      <c r="O286" s="396"/>
      <c r="P286" s="396"/>
      <c r="Q286" s="396"/>
      <c r="R286" s="396"/>
      <c r="S286" s="396"/>
      <c r="T286" s="396"/>
      <c r="U286" s="396"/>
      <c r="V286" s="396"/>
      <c r="W286" s="396"/>
      <c r="X286" s="396"/>
      <c r="Y286" s="396"/>
      <c r="Z286" s="396"/>
      <c r="AA286" s="396"/>
      <c r="AB286" s="396"/>
      <c r="AC286" s="396"/>
      <c r="AD286" s="396"/>
      <c r="AE286" s="396"/>
      <c r="AF286" s="396"/>
      <c r="AG286" s="396"/>
      <c r="AH286" s="396"/>
      <c r="AI286" s="20"/>
      <c r="AJ286" s="20"/>
      <c r="AK286" s="20"/>
      <c r="AL286" s="20"/>
      <c r="AM286" s="20"/>
      <c r="AN286" s="20"/>
      <c r="AO286" s="20"/>
      <c r="AP286" s="20"/>
      <c r="AQ286" s="20"/>
      <c r="AR286" s="20"/>
      <c r="AS286" s="20"/>
      <c r="AT286" s="20"/>
      <c r="AU286" s="15"/>
      <c r="AV286" s="15"/>
    </row>
    <row r="287" spans="3:48" ht="12.75">
      <c r="C287" s="396"/>
      <c r="D287" s="396"/>
      <c r="E287" s="396"/>
      <c r="F287" s="396"/>
      <c r="G287" s="396"/>
      <c r="H287" s="396"/>
      <c r="I287" s="396"/>
      <c r="J287" s="396"/>
      <c r="K287" s="396"/>
      <c r="L287" s="396"/>
      <c r="M287" s="396"/>
      <c r="N287" s="396"/>
      <c r="O287" s="396"/>
      <c r="P287" s="396"/>
      <c r="Q287" s="396"/>
      <c r="R287" s="396"/>
      <c r="S287" s="396"/>
      <c r="T287" s="396"/>
      <c r="U287" s="396"/>
      <c r="V287" s="396"/>
      <c r="W287" s="396"/>
      <c r="X287" s="396"/>
      <c r="Y287" s="396"/>
      <c r="Z287" s="396"/>
      <c r="AA287" s="396"/>
      <c r="AB287" s="396"/>
      <c r="AC287" s="396"/>
      <c r="AD287" s="396"/>
      <c r="AE287" s="396"/>
      <c r="AF287" s="396"/>
      <c r="AG287" s="396"/>
      <c r="AH287" s="396"/>
      <c r="AI287" s="20"/>
      <c r="AJ287" s="20"/>
      <c r="AK287" s="20"/>
      <c r="AL287" s="20"/>
      <c r="AM287" s="20"/>
      <c r="AN287" s="20"/>
      <c r="AO287" s="20"/>
      <c r="AP287" s="20"/>
      <c r="AQ287" s="20"/>
      <c r="AR287" s="20"/>
      <c r="AS287" s="20"/>
      <c r="AT287" s="20"/>
      <c r="AU287" s="15"/>
      <c r="AV287" s="15"/>
    </row>
    <row r="288" spans="3:48" ht="12.75">
      <c r="C288" s="396"/>
      <c r="D288" s="396"/>
      <c r="E288" s="396"/>
      <c r="F288" s="396"/>
      <c r="G288" s="396"/>
      <c r="H288" s="396"/>
      <c r="I288" s="396"/>
      <c r="J288" s="396"/>
      <c r="K288" s="396"/>
      <c r="L288" s="396"/>
      <c r="M288" s="396"/>
      <c r="N288" s="396"/>
      <c r="O288" s="396"/>
      <c r="P288" s="396"/>
      <c r="Q288" s="396"/>
      <c r="R288" s="396"/>
      <c r="S288" s="396"/>
      <c r="T288" s="396"/>
      <c r="U288" s="396"/>
      <c r="V288" s="396"/>
      <c r="W288" s="396"/>
      <c r="X288" s="396"/>
      <c r="Y288" s="396"/>
      <c r="Z288" s="396"/>
      <c r="AA288" s="396"/>
      <c r="AB288" s="396"/>
      <c r="AC288" s="396"/>
      <c r="AD288" s="396"/>
      <c r="AE288" s="396"/>
      <c r="AF288" s="396"/>
      <c r="AG288" s="396"/>
      <c r="AH288" s="396"/>
      <c r="AI288" s="20"/>
      <c r="AJ288" s="20"/>
      <c r="AK288" s="20"/>
      <c r="AL288" s="20"/>
      <c r="AM288" s="20"/>
      <c r="AN288" s="20"/>
      <c r="AO288" s="20"/>
      <c r="AP288" s="20"/>
      <c r="AQ288" s="20"/>
      <c r="AR288" s="20"/>
      <c r="AS288" s="20"/>
      <c r="AT288" s="20"/>
      <c r="AU288" s="15"/>
      <c r="AV288" s="15"/>
    </row>
    <row r="289" spans="3:48" ht="12.75">
      <c r="C289" s="396"/>
      <c r="D289" s="396"/>
      <c r="E289" s="396"/>
      <c r="F289" s="396"/>
      <c r="G289" s="396"/>
      <c r="H289" s="396"/>
      <c r="I289" s="396"/>
      <c r="J289" s="396"/>
      <c r="K289" s="396"/>
      <c r="L289" s="396"/>
      <c r="M289" s="396"/>
      <c r="N289" s="396"/>
      <c r="O289" s="396"/>
      <c r="P289" s="396"/>
      <c r="Q289" s="396"/>
      <c r="R289" s="396"/>
      <c r="S289" s="396"/>
      <c r="T289" s="396"/>
      <c r="U289" s="396"/>
      <c r="V289" s="396"/>
      <c r="W289" s="396"/>
      <c r="X289" s="396"/>
      <c r="Y289" s="396"/>
      <c r="Z289" s="396"/>
      <c r="AA289" s="396"/>
      <c r="AB289" s="396"/>
      <c r="AC289" s="396"/>
      <c r="AD289" s="396"/>
      <c r="AE289" s="396"/>
      <c r="AF289" s="396"/>
      <c r="AG289" s="396"/>
      <c r="AH289" s="396"/>
      <c r="AI289" s="20"/>
      <c r="AJ289" s="20"/>
      <c r="AK289" s="20"/>
      <c r="AL289" s="20"/>
      <c r="AM289" s="20"/>
      <c r="AN289" s="20"/>
      <c r="AO289" s="20"/>
      <c r="AP289" s="20"/>
      <c r="AQ289" s="20"/>
      <c r="AR289" s="20"/>
      <c r="AS289" s="20"/>
      <c r="AT289" s="20"/>
      <c r="AU289" s="15"/>
      <c r="AV289" s="15"/>
    </row>
    <row r="290" spans="3:48" ht="12.75">
      <c r="C290" s="396"/>
      <c r="D290" s="396"/>
      <c r="E290" s="396"/>
      <c r="F290" s="396"/>
      <c r="G290" s="396"/>
      <c r="H290" s="396"/>
      <c r="I290" s="396"/>
      <c r="J290" s="396"/>
      <c r="K290" s="396"/>
      <c r="L290" s="396"/>
      <c r="M290" s="396"/>
      <c r="N290" s="396"/>
      <c r="O290" s="396"/>
      <c r="P290" s="396"/>
      <c r="Q290" s="396"/>
      <c r="R290" s="396"/>
      <c r="S290" s="396"/>
      <c r="T290" s="396"/>
      <c r="U290" s="396"/>
      <c r="V290" s="396"/>
      <c r="W290" s="396"/>
      <c r="X290" s="396"/>
      <c r="Y290" s="396"/>
      <c r="Z290" s="396"/>
      <c r="AA290" s="396"/>
      <c r="AB290" s="396"/>
      <c r="AC290" s="396"/>
      <c r="AD290" s="396"/>
      <c r="AE290" s="396"/>
      <c r="AF290" s="396"/>
      <c r="AG290" s="396"/>
      <c r="AH290" s="396"/>
      <c r="AI290" s="20"/>
      <c r="AJ290" s="20"/>
      <c r="AK290" s="20"/>
      <c r="AL290" s="20"/>
      <c r="AM290" s="20"/>
      <c r="AN290" s="20"/>
      <c r="AO290" s="20"/>
      <c r="AP290" s="20"/>
      <c r="AQ290" s="20"/>
      <c r="AR290" s="20"/>
      <c r="AS290" s="20"/>
      <c r="AT290" s="20"/>
      <c r="AU290" s="15"/>
      <c r="AV290" s="15"/>
    </row>
    <row r="291" spans="3:48" ht="12.75">
      <c r="C291" s="396"/>
      <c r="D291" s="396"/>
      <c r="E291" s="396"/>
      <c r="F291" s="396"/>
      <c r="G291" s="396"/>
      <c r="H291" s="396"/>
      <c r="I291" s="396"/>
      <c r="J291" s="396"/>
      <c r="K291" s="396"/>
      <c r="L291" s="396"/>
      <c r="M291" s="396"/>
      <c r="N291" s="396"/>
      <c r="O291" s="396"/>
      <c r="P291" s="396"/>
      <c r="Q291" s="396"/>
      <c r="R291" s="396"/>
      <c r="S291" s="396"/>
      <c r="T291" s="396"/>
      <c r="U291" s="396"/>
      <c r="V291" s="396"/>
      <c r="W291" s="396"/>
      <c r="X291" s="396"/>
      <c r="Y291" s="396"/>
      <c r="Z291" s="396"/>
      <c r="AA291" s="396"/>
      <c r="AB291" s="396"/>
      <c r="AC291" s="396"/>
      <c r="AD291" s="396"/>
      <c r="AE291" s="396"/>
      <c r="AF291" s="396"/>
      <c r="AG291" s="396"/>
      <c r="AH291" s="396"/>
      <c r="AI291" s="20"/>
      <c r="AJ291" s="20"/>
      <c r="AK291" s="20"/>
      <c r="AL291" s="20"/>
      <c r="AM291" s="20"/>
      <c r="AN291" s="20"/>
      <c r="AO291" s="20"/>
      <c r="AP291" s="20"/>
      <c r="AQ291" s="20"/>
      <c r="AR291" s="20"/>
      <c r="AS291" s="20"/>
      <c r="AT291" s="20"/>
      <c r="AU291" s="15"/>
      <c r="AV291" s="15"/>
    </row>
    <row r="292" spans="3:48" ht="12.75">
      <c r="C292" s="396"/>
      <c r="D292" s="396"/>
      <c r="E292" s="396"/>
      <c r="F292" s="396"/>
      <c r="G292" s="396"/>
      <c r="H292" s="396"/>
      <c r="I292" s="396"/>
      <c r="J292" s="396"/>
      <c r="K292" s="396"/>
      <c r="L292" s="396"/>
      <c r="M292" s="396"/>
      <c r="N292" s="396"/>
      <c r="O292" s="396"/>
      <c r="P292" s="396"/>
      <c r="Q292" s="396"/>
      <c r="R292" s="396"/>
      <c r="S292" s="396"/>
      <c r="T292" s="396"/>
      <c r="U292" s="396"/>
      <c r="V292" s="396"/>
      <c r="W292" s="396"/>
      <c r="X292" s="396"/>
      <c r="Y292" s="396"/>
      <c r="Z292" s="396"/>
      <c r="AA292" s="396"/>
      <c r="AB292" s="396"/>
      <c r="AC292" s="396"/>
      <c r="AD292" s="396"/>
      <c r="AE292" s="396"/>
      <c r="AF292" s="396"/>
      <c r="AG292" s="396"/>
      <c r="AH292" s="396"/>
      <c r="AI292" s="20"/>
      <c r="AJ292" s="20"/>
      <c r="AK292" s="20"/>
      <c r="AL292" s="20"/>
      <c r="AM292" s="20"/>
      <c r="AN292" s="20"/>
      <c r="AO292" s="20"/>
      <c r="AP292" s="20"/>
      <c r="AQ292" s="20"/>
      <c r="AR292" s="20"/>
      <c r="AS292" s="20"/>
      <c r="AT292" s="20"/>
      <c r="AU292" s="15"/>
      <c r="AV292" s="15"/>
    </row>
    <row r="293" spans="3:48" ht="12.75">
      <c r="C293" s="396"/>
      <c r="D293" s="396"/>
      <c r="E293" s="396"/>
      <c r="F293" s="396"/>
      <c r="G293" s="396"/>
      <c r="H293" s="396"/>
      <c r="I293" s="396"/>
      <c r="J293" s="396"/>
      <c r="K293" s="396"/>
      <c r="L293" s="396"/>
      <c r="M293" s="396"/>
      <c r="N293" s="396"/>
      <c r="O293" s="396"/>
      <c r="P293" s="396"/>
      <c r="Q293" s="396"/>
      <c r="R293" s="396"/>
      <c r="S293" s="396"/>
      <c r="T293" s="396"/>
      <c r="U293" s="396"/>
      <c r="V293" s="396"/>
      <c r="W293" s="396"/>
      <c r="X293" s="396"/>
      <c r="Y293" s="396"/>
      <c r="Z293" s="396"/>
      <c r="AA293" s="396"/>
      <c r="AB293" s="396"/>
      <c r="AC293" s="396"/>
      <c r="AD293" s="396"/>
      <c r="AE293" s="396"/>
      <c r="AF293" s="396"/>
      <c r="AG293" s="396"/>
      <c r="AH293" s="396"/>
      <c r="AI293" s="20"/>
      <c r="AJ293" s="20"/>
      <c r="AK293" s="20"/>
      <c r="AL293" s="20"/>
      <c r="AM293" s="20"/>
      <c r="AN293" s="20"/>
      <c r="AO293" s="20"/>
      <c r="AP293" s="20"/>
      <c r="AQ293" s="20"/>
      <c r="AR293" s="20"/>
      <c r="AS293" s="20"/>
      <c r="AT293" s="20"/>
      <c r="AU293" s="15"/>
      <c r="AV293" s="15"/>
    </row>
    <row r="294" spans="3:48" ht="12.75">
      <c r="C294" s="396"/>
      <c r="D294" s="396"/>
      <c r="E294" s="396"/>
      <c r="F294" s="396"/>
      <c r="G294" s="396"/>
      <c r="H294" s="396"/>
      <c r="I294" s="396"/>
      <c r="J294" s="396"/>
      <c r="K294" s="396"/>
      <c r="L294" s="396"/>
      <c r="M294" s="396"/>
      <c r="N294" s="396"/>
      <c r="O294" s="396"/>
      <c r="P294" s="396"/>
      <c r="Q294" s="396"/>
      <c r="R294" s="396"/>
      <c r="S294" s="396"/>
      <c r="T294" s="396"/>
      <c r="U294" s="396"/>
      <c r="V294" s="396"/>
      <c r="W294" s="396"/>
      <c r="X294" s="396"/>
      <c r="Y294" s="396"/>
      <c r="Z294" s="396"/>
      <c r="AA294" s="396"/>
      <c r="AB294" s="396"/>
      <c r="AC294" s="396"/>
      <c r="AD294" s="396"/>
      <c r="AE294" s="396"/>
      <c r="AF294" s="396"/>
      <c r="AG294" s="396"/>
      <c r="AH294" s="396"/>
      <c r="AI294" s="20"/>
      <c r="AJ294" s="20"/>
      <c r="AK294" s="20"/>
      <c r="AL294" s="20"/>
      <c r="AM294" s="20"/>
      <c r="AN294" s="20"/>
      <c r="AO294" s="20"/>
      <c r="AP294" s="20"/>
      <c r="AQ294" s="20"/>
      <c r="AR294" s="20"/>
      <c r="AS294" s="20"/>
      <c r="AT294" s="20"/>
      <c r="AU294" s="15"/>
      <c r="AV294" s="15"/>
    </row>
    <row r="295" spans="3:48" ht="12.75">
      <c r="C295" s="396"/>
      <c r="D295" s="396"/>
      <c r="E295" s="396"/>
      <c r="F295" s="396"/>
      <c r="G295" s="396"/>
      <c r="H295" s="396"/>
      <c r="I295" s="396"/>
      <c r="J295" s="396"/>
      <c r="K295" s="396"/>
      <c r="L295" s="396"/>
      <c r="M295" s="396"/>
      <c r="N295" s="396"/>
      <c r="O295" s="396"/>
      <c r="P295" s="396"/>
      <c r="Q295" s="396"/>
      <c r="R295" s="396"/>
      <c r="S295" s="396"/>
      <c r="T295" s="396"/>
      <c r="U295" s="396"/>
      <c r="V295" s="396"/>
      <c r="W295" s="396"/>
      <c r="X295" s="396"/>
      <c r="Y295" s="396"/>
      <c r="Z295" s="396"/>
      <c r="AA295" s="396"/>
      <c r="AB295" s="396"/>
      <c r="AC295" s="396"/>
      <c r="AD295" s="396"/>
      <c r="AE295" s="396"/>
      <c r="AF295" s="396"/>
      <c r="AG295" s="396"/>
      <c r="AH295" s="396"/>
      <c r="AI295" s="20"/>
      <c r="AJ295" s="20"/>
      <c r="AK295" s="20"/>
      <c r="AL295" s="20"/>
      <c r="AM295" s="20"/>
      <c r="AN295" s="20"/>
      <c r="AO295" s="20"/>
      <c r="AP295" s="20"/>
      <c r="AQ295" s="20"/>
      <c r="AR295" s="20"/>
      <c r="AS295" s="20"/>
      <c r="AT295" s="20"/>
      <c r="AU295" s="15"/>
      <c r="AV295" s="15"/>
    </row>
    <row r="296" spans="3:48" ht="12.75">
      <c r="C296" s="396"/>
      <c r="D296" s="396"/>
      <c r="E296" s="396"/>
      <c r="F296" s="396"/>
      <c r="G296" s="396"/>
      <c r="H296" s="396"/>
      <c r="I296" s="396"/>
      <c r="J296" s="396"/>
      <c r="K296" s="396"/>
      <c r="L296" s="396"/>
      <c r="M296" s="396"/>
      <c r="N296" s="396"/>
      <c r="O296" s="396"/>
      <c r="P296" s="396"/>
      <c r="Q296" s="396"/>
      <c r="R296" s="396"/>
      <c r="S296" s="396"/>
      <c r="T296" s="396"/>
      <c r="U296" s="396"/>
      <c r="V296" s="396"/>
      <c r="W296" s="396"/>
      <c r="X296" s="396"/>
      <c r="Y296" s="396"/>
      <c r="Z296" s="396"/>
      <c r="AA296" s="396"/>
      <c r="AB296" s="396"/>
      <c r="AC296" s="396"/>
      <c r="AD296" s="396"/>
      <c r="AE296" s="396"/>
      <c r="AF296" s="396"/>
      <c r="AG296" s="396"/>
      <c r="AH296" s="396"/>
      <c r="AI296" s="20"/>
      <c r="AJ296" s="20"/>
      <c r="AK296" s="20"/>
      <c r="AL296" s="20"/>
      <c r="AM296" s="20"/>
      <c r="AN296" s="20"/>
      <c r="AO296" s="20"/>
      <c r="AP296" s="20"/>
      <c r="AQ296" s="20"/>
      <c r="AR296" s="20"/>
      <c r="AS296" s="20"/>
      <c r="AT296" s="20"/>
      <c r="AU296" s="16"/>
      <c r="AV296" s="16"/>
    </row>
    <row r="297" spans="3:48" ht="12.75">
      <c r="C297" s="396"/>
      <c r="D297" s="396"/>
      <c r="E297" s="396"/>
      <c r="F297" s="396"/>
      <c r="G297" s="396"/>
      <c r="H297" s="396"/>
      <c r="I297" s="396"/>
      <c r="J297" s="396"/>
      <c r="K297" s="396"/>
      <c r="L297" s="396"/>
      <c r="M297" s="396"/>
      <c r="N297" s="396"/>
      <c r="O297" s="396"/>
      <c r="P297" s="396"/>
      <c r="Q297" s="396"/>
      <c r="R297" s="396"/>
      <c r="S297" s="396"/>
      <c r="T297" s="396"/>
      <c r="U297" s="396"/>
      <c r="V297" s="396"/>
      <c r="W297" s="396"/>
      <c r="X297" s="396"/>
      <c r="Y297" s="396"/>
      <c r="Z297" s="396"/>
      <c r="AA297" s="396"/>
      <c r="AB297" s="396"/>
      <c r="AC297" s="396"/>
      <c r="AD297" s="396"/>
      <c r="AE297" s="396"/>
      <c r="AF297" s="396"/>
      <c r="AG297" s="396"/>
      <c r="AH297" s="396"/>
      <c r="AI297" s="20"/>
      <c r="AJ297" s="20"/>
      <c r="AK297" s="20"/>
      <c r="AL297" s="20"/>
      <c r="AM297" s="20"/>
      <c r="AN297" s="20"/>
      <c r="AO297" s="20"/>
      <c r="AP297" s="20"/>
      <c r="AQ297" s="20"/>
      <c r="AR297" s="20"/>
      <c r="AS297" s="20"/>
      <c r="AT297" s="20"/>
      <c r="AU297" s="16"/>
      <c r="AV297" s="16"/>
    </row>
    <row r="298" spans="3:48" ht="12.75">
      <c r="C298" s="396"/>
      <c r="D298" s="396"/>
      <c r="E298" s="396"/>
      <c r="F298" s="396"/>
      <c r="G298" s="396"/>
      <c r="H298" s="396"/>
      <c r="I298" s="396"/>
      <c r="J298" s="396"/>
      <c r="K298" s="396"/>
      <c r="L298" s="396"/>
      <c r="M298" s="396"/>
      <c r="N298" s="396"/>
      <c r="O298" s="396"/>
      <c r="P298" s="396"/>
      <c r="Q298" s="396"/>
      <c r="R298" s="396"/>
      <c r="S298" s="396"/>
      <c r="T298" s="396"/>
      <c r="U298" s="396"/>
      <c r="V298" s="396"/>
      <c r="W298" s="396"/>
      <c r="X298" s="396"/>
      <c r="Y298" s="396"/>
      <c r="Z298" s="396"/>
      <c r="AA298" s="396"/>
      <c r="AB298" s="396"/>
      <c r="AC298" s="396"/>
      <c r="AD298" s="396"/>
      <c r="AE298" s="396"/>
      <c r="AF298" s="396"/>
      <c r="AG298" s="396"/>
      <c r="AH298" s="396"/>
      <c r="AI298" s="20"/>
      <c r="AJ298" s="20"/>
      <c r="AK298" s="20"/>
      <c r="AL298" s="20"/>
      <c r="AM298" s="20"/>
      <c r="AN298" s="20"/>
      <c r="AO298" s="20"/>
      <c r="AP298" s="20"/>
      <c r="AQ298" s="20"/>
      <c r="AR298" s="20"/>
      <c r="AS298" s="20"/>
      <c r="AT298" s="20"/>
      <c r="AU298" s="15"/>
      <c r="AV298" s="15"/>
    </row>
    <row r="299" spans="3:48" ht="12.75">
      <c r="C299" s="396"/>
      <c r="D299" s="396"/>
      <c r="E299" s="396"/>
      <c r="F299" s="396"/>
      <c r="G299" s="396"/>
      <c r="H299" s="396"/>
      <c r="I299" s="396"/>
      <c r="J299" s="396"/>
      <c r="K299" s="396"/>
      <c r="L299" s="396"/>
      <c r="M299" s="396"/>
      <c r="N299" s="396"/>
      <c r="O299" s="396"/>
      <c r="P299" s="396"/>
      <c r="Q299" s="396"/>
      <c r="R299" s="396"/>
      <c r="S299" s="396"/>
      <c r="T299" s="396"/>
      <c r="U299" s="396"/>
      <c r="V299" s="396"/>
      <c r="W299" s="396"/>
      <c r="X299" s="396"/>
      <c r="Y299" s="396"/>
      <c r="Z299" s="396"/>
      <c r="AA299" s="396"/>
      <c r="AB299" s="396"/>
      <c r="AC299" s="396"/>
      <c r="AD299" s="396"/>
      <c r="AE299" s="396"/>
      <c r="AF299" s="396"/>
      <c r="AG299" s="396"/>
      <c r="AH299" s="396"/>
      <c r="AI299" s="20"/>
      <c r="AJ299" s="20"/>
      <c r="AK299" s="20"/>
      <c r="AL299" s="20"/>
      <c r="AM299" s="20"/>
      <c r="AN299" s="20"/>
      <c r="AO299" s="20"/>
      <c r="AP299" s="20"/>
      <c r="AQ299" s="20"/>
      <c r="AR299" s="20"/>
      <c r="AS299" s="20"/>
      <c r="AT299" s="20"/>
      <c r="AU299" s="15"/>
      <c r="AV299" s="15"/>
    </row>
    <row r="300" spans="3:48" ht="12.75">
      <c r="C300" s="396"/>
      <c r="D300" s="396"/>
      <c r="E300" s="396"/>
      <c r="F300" s="396"/>
      <c r="G300" s="396"/>
      <c r="H300" s="396"/>
      <c r="I300" s="396"/>
      <c r="J300" s="396"/>
      <c r="K300" s="396"/>
      <c r="L300" s="396"/>
      <c r="M300" s="396"/>
      <c r="N300" s="396"/>
      <c r="O300" s="396"/>
      <c r="P300" s="396"/>
      <c r="Q300" s="396"/>
      <c r="R300" s="396"/>
      <c r="S300" s="396"/>
      <c r="T300" s="396"/>
      <c r="U300" s="396"/>
      <c r="V300" s="396"/>
      <c r="W300" s="396"/>
      <c r="X300" s="396"/>
      <c r="Y300" s="396"/>
      <c r="Z300" s="396"/>
      <c r="AA300" s="396"/>
      <c r="AB300" s="396"/>
      <c r="AC300" s="396"/>
      <c r="AD300" s="396"/>
      <c r="AE300" s="396"/>
      <c r="AF300" s="396"/>
      <c r="AG300" s="396"/>
      <c r="AH300" s="396"/>
      <c r="AI300" s="20"/>
      <c r="AJ300" s="20"/>
      <c r="AK300" s="20"/>
      <c r="AL300" s="20"/>
      <c r="AM300" s="20"/>
      <c r="AN300" s="20"/>
      <c r="AO300" s="20"/>
      <c r="AP300" s="20"/>
      <c r="AQ300" s="20"/>
      <c r="AR300" s="20"/>
      <c r="AS300" s="20"/>
      <c r="AT300" s="20"/>
      <c r="AU300" s="15"/>
      <c r="AV300" s="15"/>
    </row>
    <row r="301" spans="3:48" ht="12.75">
      <c r="C301" s="396"/>
      <c r="D301" s="396"/>
      <c r="E301" s="396"/>
      <c r="F301" s="396"/>
      <c r="G301" s="396"/>
      <c r="H301" s="396"/>
      <c r="I301" s="396"/>
      <c r="J301" s="396"/>
      <c r="K301" s="396"/>
      <c r="L301" s="396"/>
      <c r="M301" s="396"/>
      <c r="N301" s="396"/>
      <c r="O301" s="396"/>
      <c r="P301" s="396"/>
      <c r="Q301" s="396"/>
      <c r="R301" s="396"/>
      <c r="S301" s="396"/>
      <c r="T301" s="396"/>
      <c r="U301" s="396"/>
      <c r="V301" s="396"/>
      <c r="W301" s="396"/>
      <c r="X301" s="396"/>
      <c r="Y301" s="396"/>
      <c r="Z301" s="396"/>
      <c r="AA301" s="396"/>
      <c r="AB301" s="396"/>
      <c r="AC301" s="396"/>
      <c r="AD301" s="396"/>
      <c r="AE301" s="396"/>
      <c r="AF301" s="396"/>
      <c r="AG301" s="396"/>
      <c r="AH301" s="396"/>
      <c r="AI301" s="20"/>
      <c r="AJ301" s="20"/>
      <c r="AK301" s="20"/>
      <c r="AL301" s="20"/>
      <c r="AM301" s="20"/>
      <c r="AN301" s="20"/>
      <c r="AO301" s="20"/>
      <c r="AP301" s="20"/>
      <c r="AQ301" s="20"/>
      <c r="AR301" s="20"/>
      <c r="AS301" s="20"/>
      <c r="AT301" s="20"/>
      <c r="AU301" s="15"/>
      <c r="AV301" s="15"/>
    </row>
    <row r="302" spans="3:48" ht="12.75">
      <c r="C302" s="396"/>
      <c r="D302" s="396"/>
      <c r="E302" s="396"/>
      <c r="F302" s="396"/>
      <c r="G302" s="396"/>
      <c r="H302" s="396"/>
      <c r="I302" s="396"/>
      <c r="J302" s="396"/>
      <c r="K302" s="396"/>
      <c r="L302" s="396"/>
      <c r="M302" s="396"/>
      <c r="N302" s="396"/>
      <c r="O302" s="396"/>
      <c r="P302" s="396"/>
      <c r="Q302" s="396"/>
      <c r="R302" s="396"/>
      <c r="S302" s="396"/>
      <c r="T302" s="396"/>
      <c r="U302" s="396"/>
      <c r="V302" s="396"/>
      <c r="W302" s="396"/>
      <c r="X302" s="396"/>
      <c r="Y302" s="396"/>
      <c r="Z302" s="396"/>
      <c r="AA302" s="396"/>
      <c r="AB302" s="396"/>
      <c r="AC302" s="396"/>
      <c r="AD302" s="396"/>
      <c r="AE302" s="396"/>
      <c r="AF302" s="396"/>
      <c r="AG302" s="396"/>
      <c r="AH302" s="396"/>
      <c r="AI302" s="20"/>
      <c r="AJ302" s="20"/>
      <c r="AK302" s="20"/>
      <c r="AL302" s="20"/>
      <c r="AM302" s="20"/>
      <c r="AN302" s="20"/>
      <c r="AO302" s="20"/>
      <c r="AP302" s="20"/>
      <c r="AQ302" s="20"/>
      <c r="AR302" s="20"/>
      <c r="AS302" s="20"/>
      <c r="AT302" s="20"/>
      <c r="AU302" s="15"/>
      <c r="AV302" s="15"/>
    </row>
    <row r="303" spans="3:48" ht="12.75">
      <c r="C303" s="396"/>
      <c r="D303" s="396"/>
      <c r="E303" s="396"/>
      <c r="F303" s="396"/>
      <c r="G303" s="396"/>
      <c r="H303" s="396"/>
      <c r="I303" s="396"/>
      <c r="J303" s="396"/>
      <c r="K303" s="396"/>
      <c r="L303" s="396"/>
      <c r="M303" s="396"/>
      <c r="N303" s="396"/>
      <c r="O303" s="396"/>
      <c r="P303" s="396"/>
      <c r="Q303" s="396"/>
      <c r="R303" s="396"/>
      <c r="S303" s="396"/>
      <c r="T303" s="396"/>
      <c r="U303" s="396"/>
      <c r="V303" s="396"/>
      <c r="W303" s="396"/>
      <c r="X303" s="396"/>
      <c r="Y303" s="396"/>
      <c r="Z303" s="396"/>
      <c r="AA303" s="396"/>
      <c r="AB303" s="396"/>
      <c r="AC303" s="396"/>
      <c r="AD303" s="396"/>
      <c r="AE303" s="396"/>
      <c r="AF303" s="396"/>
      <c r="AG303" s="396"/>
      <c r="AH303" s="396"/>
      <c r="AI303" s="20"/>
      <c r="AJ303" s="20"/>
      <c r="AK303" s="20"/>
      <c r="AL303" s="20"/>
      <c r="AM303" s="20"/>
      <c r="AN303" s="20"/>
      <c r="AO303" s="20"/>
      <c r="AP303" s="20"/>
      <c r="AQ303" s="20"/>
      <c r="AR303" s="20"/>
      <c r="AS303" s="20"/>
      <c r="AT303" s="20"/>
      <c r="AU303" s="16"/>
      <c r="AV303" s="16"/>
    </row>
    <row r="304" spans="3:48" ht="12.75">
      <c r="C304" s="396"/>
      <c r="D304" s="396"/>
      <c r="E304" s="396"/>
      <c r="F304" s="396"/>
      <c r="G304" s="396"/>
      <c r="H304" s="396"/>
      <c r="I304" s="396"/>
      <c r="J304" s="396"/>
      <c r="K304" s="396"/>
      <c r="L304" s="396"/>
      <c r="M304" s="396"/>
      <c r="N304" s="396"/>
      <c r="O304" s="396"/>
      <c r="P304" s="396"/>
      <c r="Q304" s="396"/>
      <c r="R304" s="396"/>
      <c r="S304" s="396"/>
      <c r="T304" s="396"/>
      <c r="U304" s="396"/>
      <c r="V304" s="396"/>
      <c r="W304" s="396"/>
      <c r="X304" s="396"/>
      <c r="Y304" s="396"/>
      <c r="Z304" s="396"/>
      <c r="AA304" s="396"/>
      <c r="AB304" s="396"/>
      <c r="AC304" s="396"/>
      <c r="AD304" s="396"/>
      <c r="AE304" s="396"/>
      <c r="AF304" s="396"/>
      <c r="AG304" s="396"/>
      <c r="AH304" s="396"/>
      <c r="AI304" s="20"/>
      <c r="AJ304" s="20"/>
      <c r="AK304" s="20"/>
      <c r="AL304" s="20"/>
      <c r="AM304" s="20"/>
      <c r="AN304" s="20"/>
      <c r="AO304" s="20"/>
      <c r="AP304" s="20"/>
      <c r="AQ304" s="20"/>
      <c r="AR304" s="20"/>
      <c r="AS304" s="20"/>
      <c r="AT304" s="20"/>
      <c r="AU304" s="16"/>
      <c r="AV304" s="16"/>
    </row>
    <row r="305" spans="3:48" ht="12.75">
      <c r="C305" s="396"/>
      <c r="D305" s="396"/>
      <c r="E305" s="396"/>
      <c r="F305" s="396"/>
      <c r="G305" s="396"/>
      <c r="H305" s="396"/>
      <c r="I305" s="396"/>
      <c r="J305" s="396"/>
      <c r="K305" s="396"/>
      <c r="L305" s="396"/>
      <c r="M305" s="396"/>
      <c r="N305" s="396"/>
      <c r="O305" s="396"/>
      <c r="P305" s="396"/>
      <c r="Q305" s="396"/>
      <c r="R305" s="396"/>
      <c r="S305" s="396"/>
      <c r="T305" s="396"/>
      <c r="U305" s="396"/>
      <c r="V305" s="396"/>
      <c r="W305" s="396"/>
      <c r="X305" s="396"/>
      <c r="Y305" s="396"/>
      <c r="Z305" s="396"/>
      <c r="AA305" s="396"/>
      <c r="AB305" s="396"/>
      <c r="AC305" s="396"/>
      <c r="AD305" s="396"/>
      <c r="AE305" s="396"/>
      <c r="AF305" s="396"/>
      <c r="AG305" s="396"/>
      <c r="AH305" s="396"/>
      <c r="AI305" s="20"/>
      <c r="AJ305" s="20"/>
      <c r="AK305" s="20"/>
      <c r="AL305" s="20"/>
      <c r="AM305" s="20"/>
      <c r="AN305" s="20"/>
      <c r="AO305" s="20"/>
      <c r="AP305" s="20"/>
      <c r="AQ305" s="20"/>
      <c r="AR305" s="20"/>
      <c r="AS305" s="20"/>
      <c r="AT305" s="20"/>
      <c r="AU305" s="15"/>
      <c r="AV305" s="15"/>
    </row>
    <row r="306" spans="3:48" ht="12.75">
      <c r="C306" s="396"/>
      <c r="D306" s="396"/>
      <c r="E306" s="396"/>
      <c r="F306" s="396"/>
      <c r="G306" s="396"/>
      <c r="H306" s="396"/>
      <c r="I306" s="396"/>
      <c r="J306" s="396"/>
      <c r="K306" s="396"/>
      <c r="L306" s="396"/>
      <c r="M306" s="396"/>
      <c r="N306" s="396"/>
      <c r="O306" s="396"/>
      <c r="P306" s="396"/>
      <c r="Q306" s="396"/>
      <c r="R306" s="396"/>
      <c r="S306" s="396"/>
      <c r="T306" s="396"/>
      <c r="U306" s="396"/>
      <c r="V306" s="396"/>
      <c r="W306" s="396"/>
      <c r="X306" s="396"/>
      <c r="Y306" s="396"/>
      <c r="Z306" s="396"/>
      <c r="AA306" s="396"/>
      <c r="AB306" s="396"/>
      <c r="AC306" s="396"/>
      <c r="AD306" s="396"/>
      <c r="AE306" s="396"/>
      <c r="AF306" s="396"/>
      <c r="AG306" s="396"/>
      <c r="AH306" s="396"/>
      <c r="AI306" s="20"/>
      <c r="AJ306" s="20"/>
      <c r="AK306" s="20"/>
      <c r="AL306" s="20"/>
      <c r="AM306" s="20"/>
      <c r="AN306" s="20"/>
      <c r="AO306" s="20"/>
      <c r="AP306" s="20"/>
      <c r="AQ306" s="20"/>
      <c r="AR306" s="20"/>
      <c r="AS306" s="20"/>
      <c r="AT306" s="20"/>
      <c r="AU306" s="15"/>
      <c r="AV306" s="15"/>
    </row>
    <row r="307" spans="3:48" ht="12.75">
      <c r="C307" s="396"/>
      <c r="D307" s="396"/>
      <c r="E307" s="396"/>
      <c r="F307" s="396"/>
      <c r="G307" s="396"/>
      <c r="H307" s="396"/>
      <c r="I307" s="396"/>
      <c r="J307" s="396"/>
      <c r="K307" s="396"/>
      <c r="L307" s="396"/>
      <c r="M307" s="396"/>
      <c r="N307" s="396"/>
      <c r="O307" s="396"/>
      <c r="P307" s="396"/>
      <c r="Q307" s="396"/>
      <c r="R307" s="396"/>
      <c r="S307" s="396"/>
      <c r="T307" s="396"/>
      <c r="U307" s="396"/>
      <c r="V307" s="396"/>
      <c r="W307" s="396"/>
      <c r="X307" s="396"/>
      <c r="Y307" s="396"/>
      <c r="Z307" s="396"/>
      <c r="AA307" s="396"/>
      <c r="AB307" s="396"/>
      <c r="AC307" s="396"/>
      <c r="AD307" s="396"/>
      <c r="AE307" s="396"/>
      <c r="AF307" s="396"/>
      <c r="AG307" s="396"/>
      <c r="AH307" s="396"/>
      <c r="AI307" s="20"/>
      <c r="AJ307" s="20"/>
      <c r="AK307" s="20"/>
      <c r="AL307" s="20"/>
      <c r="AM307" s="20"/>
      <c r="AN307" s="20"/>
      <c r="AO307" s="20"/>
      <c r="AP307" s="20"/>
      <c r="AQ307" s="20"/>
      <c r="AR307" s="20"/>
      <c r="AS307" s="20"/>
      <c r="AT307" s="20"/>
      <c r="AU307" s="15"/>
      <c r="AV307" s="15"/>
    </row>
    <row r="308" spans="3:48" ht="12.75">
      <c r="C308" s="396"/>
      <c r="D308" s="396"/>
      <c r="E308" s="396"/>
      <c r="F308" s="396"/>
      <c r="G308" s="396"/>
      <c r="H308" s="396"/>
      <c r="I308" s="396"/>
      <c r="J308" s="396"/>
      <c r="K308" s="396"/>
      <c r="L308" s="396"/>
      <c r="M308" s="396"/>
      <c r="N308" s="396"/>
      <c r="O308" s="396"/>
      <c r="P308" s="396"/>
      <c r="Q308" s="396"/>
      <c r="R308" s="396"/>
      <c r="S308" s="396"/>
      <c r="T308" s="396"/>
      <c r="U308" s="396"/>
      <c r="V308" s="396"/>
      <c r="W308" s="396"/>
      <c r="X308" s="396"/>
      <c r="Y308" s="396"/>
      <c r="Z308" s="396"/>
      <c r="AA308" s="396"/>
      <c r="AB308" s="396"/>
      <c r="AC308" s="396"/>
      <c r="AD308" s="396"/>
      <c r="AE308" s="396"/>
      <c r="AF308" s="396"/>
      <c r="AG308" s="396"/>
      <c r="AH308" s="396"/>
      <c r="AI308" s="20"/>
      <c r="AJ308" s="20"/>
      <c r="AK308" s="20"/>
      <c r="AL308" s="20"/>
      <c r="AM308" s="20"/>
      <c r="AN308" s="20"/>
      <c r="AO308" s="20"/>
      <c r="AP308" s="20"/>
      <c r="AQ308" s="20"/>
      <c r="AR308" s="20"/>
      <c r="AS308" s="20"/>
      <c r="AT308" s="20"/>
      <c r="AU308" s="15"/>
      <c r="AV308" s="15"/>
    </row>
    <row r="309" spans="3:48" ht="12.75">
      <c r="C309" s="396"/>
      <c r="D309" s="396"/>
      <c r="E309" s="396"/>
      <c r="F309" s="396"/>
      <c r="G309" s="396"/>
      <c r="H309" s="396"/>
      <c r="I309" s="396"/>
      <c r="J309" s="396"/>
      <c r="K309" s="396"/>
      <c r="L309" s="396"/>
      <c r="M309" s="396"/>
      <c r="N309" s="396"/>
      <c r="O309" s="396"/>
      <c r="P309" s="396"/>
      <c r="Q309" s="396"/>
      <c r="R309" s="396"/>
      <c r="S309" s="396"/>
      <c r="T309" s="396"/>
      <c r="U309" s="396"/>
      <c r="V309" s="396"/>
      <c r="W309" s="396"/>
      <c r="X309" s="396"/>
      <c r="Y309" s="396"/>
      <c r="Z309" s="396"/>
      <c r="AA309" s="396"/>
      <c r="AB309" s="396"/>
      <c r="AC309" s="396"/>
      <c r="AD309" s="396"/>
      <c r="AE309" s="396"/>
      <c r="AF309" s="396"/>
      <c r="AG309" s="396"/>
      <c r="AH309" s="396"/>
      <c r="AI309" s="20"/>
      <c r="AJ309" s="20"/>
      <c r="AK309" s="20"/>
      <c r="AL309" s="20"/>
      <c r="AM309" s="20"/>
      <c r="AN309" s="20"/>
      <c r="AO309" s="20"/>
      <c r="AP309" s="20"/>
      <c r="AQ309" s="20"/>
      <c r="AR309" s="20"/>
      <c r="AS309" s="20"/>
      <c r="AT309" s="20"/>
      <c r="AU309" s="15"/>
      <c r="AV309" s="15"/>
    </row>
    <row r="310" spans="3:48" ht="12.75">
      <c r="C310" s="396"/>
      <c r="D310" s="396"/>
      <c r="E310" s="396"/>
      <c r="F310" s="396"/>
      <c r="G310" s="396"/>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20"/>
      <c r="AJ310" s="20"/>
      <c r="AK310" s="20"/>
      <c r="AL310" s="20"/>
      <c r="AM310" s="20"/>
      <c r="AN310" s="20"/>
      <c r="AO310" s="20"/>
      <c r="AP310" s="20"/>
      <c r="AQ310" s="20"/>
      <c r="AR310" s="20"/>
      <c r="AS310" s="20"/>
      <c r="AT310" s="20"/>
      <c r="AU310" s="15"/>
      <c r="AV310" s="15"/>
    </row>
    <row r="311" spans="3:48" ht="12.75">
      <c r="C311" s="396"/>
      <c r="D311" s="396"/>
      <c r="E311" s="396"/>
      <c r="F311" s="396"/>
      <c r="G311" s="396"/>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20"/>
      <c r="AJ311" s="20"/>
      <c r="AK311" s="20"/>
      <c r="AL311" s="20"/>
      <c r="AM311" s="20"/>
      <c r="AN311" s="20"/>
      <c r="AO311" s="20"/>
      <c r="AP311" s="20"/>
      <c r="AQ311" s="20"/>
      <c r="AR311" s="20"/>
      <c r="AS311" s="20"/>
      <c r="AT311" s="20"/>
      <c r="AU311" s="15"/>
      <c r="AV311" s="15"/>
    </row>
    <row r="312" spans="3:48" ht="12.75">
      <c r="C312" s="396"/>
      <c r="D312" s="396"/>
      <c r="E312" s="396"/>
      <c r="F312" s="396"/>
      <c r="G312" s="396"/>
      <c r="H312" s="396"/>
      <c r="I312" s="396"/>
      <c r="J312" s="396"/>
      <c r="K312" s="396"/>
      <c r="L312" s="396"/>
      <c r="M312" s="396"/>
      <c r="N312" s="396"/>
      <c r="O312" s="396"/>
      <c r="P312" s="396"/>
      <c r="Q312" s="396"/>
      <c r="R312" s="396"/>
      <c r="S312" s="396"/>
      <c r="T312" s="396"/>
      <c r="U312" s="396"/>
      <c r="V312" s="396"/>
      <c r="W312" s="396"/>
      <c r="X312" s="396"/>
      <c r="Y312" s="396"/>
      <c r="Z312" s="396"/>
      <c r="AA312" s="396"/>
      <c r="AB312" s="396"/>
      <c r="AC312" s="396"/>
      <c r="AD312" s="396"/>
      <c r="AE312" s="396"/>
      <c r="AF312" s="396"/>
      <c r="AG312" s="396"/>
      <c r="AH312" s="396"/>
      <c r="AI312" s="20"/>
      <c r="AJ312" s="20"/>
      <c r="AK312" s="20"/>
      <c r="AL312" s="20"/>
      <c r="AM312" s="20"/>
      <c r="AN312" s="20"/>
      <c r="AO312" s="20"/>
      <c r="AP312" s="20"/>
      <c r="AQ312" s="20"/>
      <c r="AR312" s="20"/>
      <c r="AS312" s="20"/>
      <c r="AT312" s="20"/>
      <c r="AU312" s="15"/>
      <c r="AV312" s="15"/>
    </row>
    <row r="313" spans="3:48" ht="6" customHeight="1">
      <c r="C313" s="396"/>
      <c r="D313" s="396"/>
      <c r="E313" s="396"/>
      <c r="F313" s="396"/>
      <c r="G313" s="396"/>
      <c r="H313" s="396"/>
      <c r="I313" s="396"/>
      <c r="J313" s="396"/>
      <c r="K313" s="396"/>
      <c r="L313" s="396"/>
      <c r="M313" s="396"/>
      <c r="N313" s="396"/>
      <c r="O313" s="396"/>
      <c r="P313" s="396"/>
      <c r="Q313" s="396"/>
      <c r="R313" s="396"/>
      <c r="S313" s="396"/>
      <c r="T313" s="396"/>
      <c r="U313" s="396"/>
      <c r="V313" s="396"/>
      <c r="W313" s="396"/>
      <c r="X313" s="396"/>
      <c r="Y313" s="396"/>
      <c r="Z313" s="396"/>
      <c r="AA313" s="396"/>
      <c r="AB313" s="396"/>
      <c r="AC313" s="396"/>
      <c r="AD313" s="396"/>
      <c r="AE313" s="396"/>
      <c r="AF313" s="396"/>
      <c r="AG313" s="396"/>
      <c r="AH313" s="396"/>
      <c r="AI313" s="20"/>
      <c r="AJ313" s="20"/>
      <c r="AK313" s="20"/>
      <c r="AL313" s="20"/>
      <c r="AM313" s="20"/>
      <c r="AN313" s="20"/>
      <c r="AO313" s="20"/>
      <c r="AP313" s="20"/>
      <c r="AQ313" s="20"/>
      <c r="AR313" s="20"/>
      <c r="AS313" s="20"/>
      <c r="AT313" s="20"/>
      <c r="AU313" s="15"/>
      <c r="AV313" s="15"/>
    </row>
    <row r="314" spans="3:48" ht="12.75" hidden="1">
      <c r="C314" s="396"/>
      <c r="D314" s="396"/>
      <c r="E314" s="396"/>
      <c r="F314" s="396"/>
      <c r="G314" s="396"/>
      <c r="H314" s="396"/>
      <c r="I314" s="396"/>
      <c r="J314" s="396"/>
      <c r="K314" s="396"/>
      <c r="L314" s="396"/>
      <c r="M314" s="396"/>
      <c r="N314" s="396"/>
      <c r="O314" s="396"/>
      <c r="P314" s="396"/>
      <c r="Q314" s="396"/>
      <c r="R314" s="396"/>
      <c r="S314" s="396"/>
      <c r="T314" s="396"/>
      <c r="U314" s="396"/>
      <c r="V314" s="396"/>
      <c r="W314" s="396"/>
      <c r="X314" s="396"/>
      <c r="Y314" s="396"/>
      <c r="Z314" s="396"/>
      <c r="AA314" s="396"/>
      <c r="AB314" s="396"/>
      <c r="AC314" s="396"/>
      <c r="AD314" s="396"/>
      <c r="AE314" s="396"/>
      <c r="AF314" s="396"/>
      <c r="AG314" s="396"/>
      <c r="AH314" s="396"/>
      <c r="AI314" s="20"/>
      <c r="AJ314" s="20"/>
      <c r="AK314" s="20"/>
      <c r="AL314" s="20"/>
      <c r="AM314" s="20"/>
      <c r="AN314" s="20"/>
      <c r="AO314" s="20"/>
      <c r="AP314" s="20"/>
      <c r="AQ314" s="20"/>
      <c r="AR314" s="20"/>
      <c r="AS314" s="20"/>
      <c r="AT314" s="20"/>
      <c r="AU314" s="15"/>
      <c r="AV314" s="15"/>
    </row>
    <row r="315" spans="3:48" ht="12.75" hidden="1">
      <c r="C315" s="396"/>
      <c r="D315" s="396"/>
      <c r="E315" s="396"/>
      <c r="F315" s="396"/>
      <c r="G315" s="396"/>
      <c r="H315" s="396"/>
      <c r="I315" s="396"/>
      <c r="J315" s="396"/>
      <c r="K315" s="396"/>
      <c r="L315" s="396"/>
      <c r="M315" s="396"/>
      <c r="N315" s="396"/>
      <c r="O315" s="396"/>
      <c r="P315" s="396"/>
      <c r="Q315" s="396"/>
      <c r="R315" s="396"/>
      <c r="S315" s="396"/>
      <c r="T315" s="396"/>
      <c r="U315" s="396"/>
      <c r="V315" s="396"/>
      <c r="W315" s="396"/>
      <c r="X315" s="396"/>
      <c r="Y315" s="396"/>
      <c r="Z315" s="396"/>
      <c r="AA315" s="396"/>
      <c r="AB315" s="396"/>
      <c r="AC315" s="396"/>
      <c r="AD315" s="396"/>
      <c r="AE315" s="396"/>
      <c r="AF315" s="396"/>
      <c r="AG315" s="396"/>
      <c r="AH315" s="396"/>
      <c r="AI315" s="20"/>
      <c r="AJ315" s="20"/>
      <c r="AK315" s="20"/>
      <c r="AL315" s="20"/>
      <c r="AM315" s="20"/>
      <c r="AN315" s="20"/>
      <c r="AO315" s="20"/>
      <c r="AP315" s="20"/>
      <c r="AQ315" s="20"/>
      <c r="AR315" s="20"/>
      <c r="AS315" s="20"/>
      <c r="AT315" s="20"/>
      <c r="AU315" s="15"/>
      <c r="AV315" s="15"/>
    </row>
    <row r="316" spans="3:48" ht="12.75" hidden="1">
      <c r="C316" s="396"/>
      <c r="D316" s="396"/>
      <c r="E316" s="396"/>
      <c r="F316" s="396"/>
      <c r="G316" s="396"/>
      <c r="H316" s="396"/>
      <c r="I316" s="396"/>
      <c r="J316" s="396"/>
      <c r="K316" s="396"/>
      <c r="L316" s="396"/>
      <c r="M316" s="396"/>
      <c r="N316" s="396"/>
      <c r="O316" s="396"/>
      <c r="P316" s="396"/>
      <c r="Q316" s="396"/>
      <c r="R316" s="396"/>
      <c r="S316" s="396"/>
      <c r="T316" s="396"/>
      <c r="U316" s="396"/>
      <c r="V316" s="396"/>
      <c r="W316" s="396"/>
      <c r="X316" s="396"/>
      <c r="Y316" s="396"/>
      <c r="Z316" s="396"/>
      <c r="AA316" s="396"/>
      <c r="AB316" s="396"/>
      <c r="AC316" s="396"/>
      <c r="AD316" s="396"/>
      <c r="AE316" s="396"/>
      <c r="AF316" s="396"/>
      <c r="AG316" s="396"/>
      <c r="AH316" s="396"/>
      <c r="AI316" s="20"/>
      <c r="AJ316" s="20"/>
      <c r="AK316" s="20"/>
      <c r="AL316" s="20"/>
      <c r="AM316" s="20"/>
      <c r="AN316" s="20"/>
      <c r="AO316" s="20"/>
      <c r="AP316" s="20"/>
      <c r="AQ316" s="20"/>
      <c r="AR316" s="20"/>
      <c r="AS316" s="20"/>
      <c r="AT316" s="20"/>
      <c r="AU316" s="15"/>
      <c r="AV316" s="15"/>
    </row>
    <row r="317" spans="3:48" ht="12.75" hidden="1">
      <c r="C317" s="396"/>
      <c r="D317" s="396"/>
      <c r="E317" s="396"/>
      <c r="F317" s="396"/>
      <c r="G317" s="396"/>
      <c r="H317" s="396"/>
      <c r="I317" s="396"/>
      <c r="J317" s="396"/>
      <c r="K317" s="396"/>
      <c r="L317" s="396"/>
      <c r="M317" s="396"/>
      <c r="N317" s="396"/>
      <c r="O317" s="396"/>
      <c r="P317" s="396"/>
      <c r="Q317" s="396"/>
      <c r="R317" s="396"/>
      <c r="S317" s="396"/>
      <c r="T317" s="396"/>
      <c r="U317" s="396"/>
      <c r="V317" s="396"/>
      <c r="W317" s="396"/>
      <c r="X317" s="396"/>
      <c r="Y317" s="396"/>
      <c r="Z317" s="396"/>
      <c r="AA317" s="396"/>
      <c r="AB317" s="396"/>
      <c r="AC317" s="396"/>
      <c r="AD317" s="396"/>
      <c r="AE317" s="396"/>
      <c r="AF317" s="396"/>
      <c r="AG317" s="396"/>
      <c r="AH317" s="396"/>
      <c r="AI317" s="20"/>
      <c r="AJ317" s="20"/>
      <c r="AK317" s="20"/>
      <c r="AL317" s="20"/>
      <c r="AM317" s="20"/>
      <c r="AN317" s="20"/>
      <c r="AO317" s="20"/>
      <c r="AP317" s="20"/>
      <c r="AQ317" s="20"/>
      <c r="AR317" s="20"/>
      <c r="AS317" s="20"/>
      <c r="AT317" s="20"/>
      <c r="AU317" s="15"/>
      <c r="AV317" s="15"/>
    </row>
    <row r="318" spans="3:48" ht="12.75" hidden="1">
      <c r="C318" s="396"/>
      <c r="D318" s="396"/>
      <c r="E318" s="396"/>
      <c r="F318" s="396"/>
      <c r="G318" s="396"/>
      <c r="H318" s="396"/>
      <c r="I318" s="396"/>
      <c r="J318" s="396"/>
      <c r="K318" s="396"/>
      <c r="L318" s="396"/>
      <c r="M318" s="396"/>
      <c r="N318" s="396"/>
      <c r="O318" s="396"/>
      <c r="P318" s="396"/>
      <c r="Q318" s="396"/>
      <c r="R318" s="396"/>
      <c r="S318" s="396"/>
      <c r="T318" s="396"/>
      <c r="U318" s="396"/>
      <c r="V318" s="396"/>
      <c r="W318" s="396"/>
      <c r="X318" s="396"/>
      <c r="Y318" s="396"/>
      <c r="Z318" s="396"/>
      <c r="AA318" s="396"/>
      <c r="AB318" s="396"/>
      <c r="AC318" s="396"/>
      <c r="AD318" s="396"/>
      <c r="AE318" s="396"/>
      <c r="AF318" s="396"/>
      <c r="AG318" s="396"/>
      <c r="AH318" s="396"/>
      <c r="AI318" s="20"/>
      <c r="AJ318" s="20"/>
      <c r="AK318" s="20"/>
      <c r="AL318" s="20"/>
      <c r="AM318" s="20"/>
      <c r="AN318" s="20"/>
      <c r="AO318" s="20"/>
      <c r="AP318" s="20"/>
      <c r="AQ318" s="20"/>
      <c r="AR318" s="20"/>
      <c r="AS318" s="20"/>
      <c r="AT318" s="20"/>
      <c r="AU318" s="15"/>
      <c r="AV318" s="15"/>
    </row>
    <row r="319" spans="3:48" ht="12.75" hidden="1">
      <c r="C319" s="396"/>
      <c r="D319" s="396"/>
      <c r="E319" s="396"/>
      <c r="F319" s="396"/>
      <c r="G319" s="396"/>
      <c r="H319" s="396"/>
      <c r="I319" s="396"/>
      <c r="J319" s="396"/>
      <c r="K319" s="396"/>
      <c r="L319" s="396"/>
      <c r="M319" s="396"/>
      <c r="N319" s="396"/>
      <c r="O319" s="396"/>
      <c r="P319" s="396"/>
      <c r="Q319" s="396"/>
      <c r="R319" s="396"/>
      <c r="S319" s="396"/>
      <c r="T319" s="396"/>
      <c r="U319" s="396"/>
      <c r="V319" s="396"/>
      <c r="W319" s="396"/>
      <c r="X319" s="396"/>
      <c r="Y319" s="396"/>
      <c r="Z319" s="396"/>
      <c r="AA319" s="396"/>
      <c r="AB319" s="396"/>
      <c r="AC319" s="396"/>
      <c r="AD319" s="396"/>
      <c r="AE319" s="396"/>
      <c r="AF319" s="396"/>
      <c r="AG319" s="396"/>
      <c r="AH319" s="396"/>
      <c r="AI319" s="20"/>
      <c r="AJ319" s="20"/>
      <c r="AK319" s="20"/>
      <c r="AL319" s="20"/>
      <c r="AM319" s="20"/>
      <c r="AN319" s="20"/>
      <c r="AO319" s="20"/>
      <c r="AP319" s="20"/>
      <c r="AQ319" s="20"/>
      <c r="AR319" s="20"/>
      <c r="AS319" s="20"/>
      <c r="AT319" s="20"/>
      <c r="AU319" s="15"/>
      <c r="AV319" s="15"/>
    </row>
    <row r="320" spans="3:48" ht="12.75" hidden="1">
      <c r="C320" s="396"/>
      <c r="D320" s="396"/>
      <c r="E320" s="396"/>
      <c r="F320" s="396"/>
      <c r="G320" s="396"/>
      <c r="H320" s="396"/>
      <c r="I320" s="396"/>
      <c r="J320" s="396"/>
      <c r="K320" s="396"/>
      <c r="L320" s="396"/>
      <c r="M320" s="396"/>
      <c r="N320" s="396"/>
      <c r="O320" s="396"/>
      <c r="P320" s="396"/>
      <c r="Q320" s="396"/>
      <c r="R320" s="396"/>
      <c r="S320" s="396"/>
      <c r="T320" s="396"/>
      <c r="U320" s="396"/>
      <c r="V320" s="396"/>
      <c r="W320" s="396"/>
      <c r="X320" s="396"/>
      <c r="Y320" s="396"/>
      <c r="Z320" s="396"/>
      <c r="AA320" s="396"/>
      <c r="AB320" s="396"/>
      <c r="AC320" s="396"/>
      <c r="AD320" s="396"/>
      <c r="AE320" s="396"/>
      <c r="AF320" s="396"/>
      <c r="AG320" s="396"/>
      <c r="AH320" s="396"/>
      <c r="AI320" s="20"/>
      <c r="AJ320" s="20"/>
      <c r="AK320" s="20"/>
      <c r="AL320" s="20"/>
      <c r="AM320" s="20"/>
      <c r="AN320" s="20"/>
      <c r="AO320" s="20"/>
      <c r="AP320" s="20"/>
      <c r="AQ320" s="20"/>
      <c r="AR320" s="20"/>
      <c r="AS320" s="20"/>
      <c r="AT320" s="20"/>
      <c r="AU320" s="15"/>
      <c r="AV320" s="15"/>
    </row>
    <row r="321" spans="3:48" ht="12.75" hidden="1">
      <c r="C321" s="396"/>
      <c r="D321" s="396"/>
      <c r="E321" s="396"/>
      <c r="F321" s="396"/>
      <c r="G321" s="396"/>
      <c r="H321" s="396"/>
      <c r="I321" s="396"/>
      <c r="J321" s="396"/>
      <c r="K321" s="396"/>
      <c r="L321" s="396"/>
      <c r="M321" s="396"/>
      <c r="N321" s="396"/>
      <c r="O321" s="396"/>
      <c r="P321" s="396"/>
      <c r="Q321" s="396"/>
      <c r="R321" s="396"/>
      <c r="S321" s="396"/>
      <c r="T321" s="396"/>
      <c r="U321" s="396"/>
      <c r="V321" s="396"/>
      <c r="W321" s="396"/>
      <c r="X321" s="396"/>
      <c r="Y321" s="396"/>
      <c r="Z321" s="396"/>
      <c r="AA321" s="396"/>
      <c r="AB321" s="396"/>
      <c r="AC321" s="396"/>
      <c r="AD321" s="396"/>
      <c r="AE321" s="396"/>
      <c r="AF321" s="396"/>
      <c r="AG321" s="396"/>
      <c r="AH321" s="396"/>
      <c r="AI321" s="20"/>
      <c r="AJ321" s="20"/>
      <c r="AK321" s="20"/>
      <c r="AL321" s="20"/>
      <c r="AM321" s="20"/>
      <c r="AN321" s="20"/>
      <c r="AO321" s="20"/>
      <c r="AP321" s="20"/>
      <c r="AQ321" s="20"/>
      <c r="AR321" s="20"/>
      <c r="AS321" s="20"/>
      <c r="AT321" s="20"/>
      <c r="AU321" s="15"/>
      <c r="AV321" s="15"/>
    </row>
    <row r="322" spans="3:48" ht="3" customHeight="1">
      <c r="C322" s="396"/>
      <c r="D322" s="396"/>
      <c r="E322" s="396"/>
      <c r="F322" s="396"/>
      <c r="G322" s="396"/>
      <c r="H322" s="396"/>
      <c r="I322" s="396"/>
      <c r="J322" s="396"/>
      <c r="K322" s="396"/>
      <c r="L322" s="396"/>
      <c r="M322" s="396"/>
      <c r="N322" s="396"/>
      <c r="O322" s="396"/>
      <c r="P322" s="396"/>
      <c r="Q322" s="396"/>
      <c r="R322" s="396"/>
      <c r="S322" s="396"/>
      <c r="T322" s="396"/>
      <c r="U322" s="396"/>
      <c r="V322" s="396"/>
      <c r="W322" s="396"/>
      <c r="X322" s="396"/>
      <c r="Y322" s="396"/>
      <c r="Z322" s="396"/>
      <c r="AA322" s="396"/>
      <c r="AB322" s="396"/>
      <c r="AC322" s="396"/>
      <c r="AD322" s="396"/>
      <c r="AE322" s="396"/>
      <c r="AF322" s="396"/>
      <c r="AG322" s="396"/>
      <c r="AH322" s="396"/>
      <c r="AI322" s="20"/>
      <c r="AJ322" s="20"/>
      <c r="AK322" s="20"/>
      <c r="AL322" s="20"/>
      <c r="AM322" s="20"/>
      <c r="AN322" s="20"/>
      <c r="AO322" s="20"/>
      <c r="AP322" s="20"/>
      <c r="AQ322" s="20"/>
      <c r="AR322" s="20"/>
      <c r="AS322" s="20"/>
      <c r="AT322" s="20"/>
      <c r="AU322" s="15"/>
      <c r="AV322" s="15"/>
    </row>
    <row r="323" spans="3:48" ht="60" customHeight="1">
      <c r="C323" s="396"/>
      <c r="D323" s="396"/>
      <c r="E323" s="396"/>
      <c r="F323" s="396"/>
      <c r="G323" s="396"/>
      <c r="H323" s="396"/>
      <c r="I323" s="396"/>
      <c r="J323" s="396"/>
      <c r="K323" s="396"/>
      <c r="L323" s="396"/>
      <c r="M323" s="396"/>
      <c r="N323" s="396"/>
      <c r="O323" s="396"/>
      <c r="P323" s="396"/>
      <c r="Q323" s="396"/>
      <c r="R323" s="396"/>
      <c r="S323" s="396"/>
      <c r="T323" s="396"/>
      <c r="U323" s="396"/>
      <c r="V323" s="396"/>
      <c r="W323" s="396"/>
      <c r="X323" s="396"/>
      <c r="Y323" s="396"/>
      <c r="Z323" s="396"/>
      <c r="AA323" s="396"/>
      <c r="AB323" s="396"/>
      <c r="AC323" s="396"/>
      <c r="AD323" s="396"/>
      <c r="AE323" s="396"/>
      <c r="AF323" s="396"/>
      <c r="AG323" s="396"/>
      <c r="AH323" s="396"/>
      <c r="AI323" s="20"/>
      <c r="AJ323" s="20"/>
      <c r="AK323" s="20"/>
      <c r="AL323" s="20"/>
      <c r="AM323" s="20"/>
      <c r="AN323" s="20"/>
      <c r="AO323" s="20"/>
      <c r="AP323" s="20"/>
      <c r="AQ323" s="20"/>
      <c r="AR323" s="20"/>
      <c r="AS323" s="20"/>
      <c r="AT323" s="20"/>
      <c r="AU323" s="15"/>
      <c r="AV323" s="15"/>
    </row>
    <row r="324" spans="3:48" ht="17.45" customHeight="1">
      <c r="C324" s="400" t="s">
        <v>144</v>
      </c>
      <c r="D324" s="400"/>
      <c r="E324" s="400"/>
      <c r="F324" s="400"/>
      <c r="G324" s="400"/>
      <c r="H324" s="400"/>
      <c r="I324" s="400"/>
      <c r="J324" s="400"/>
      <c r="K324" s="400"/>
      <c r="L324" s="400"/>
      <c r="M324" s="400"/>
      <c r="N324" s="400"/>
      <c r="O324" s="400"/>
      <c r="P324" s="400"/>
      <c r="Q324" s="400"/>
      <c r="R324" s="400"/>
      <c r="S324" s="400"/>
      <c r="T324" s="400"/>
      <c r="U324" s="400"/>
      <c r="V324" s="400"/>
      <c r="W324" s="400"/>
      <c r="X324" s="400"/>
      <c r="Y324" s="400"/>
      <c r="Z324" s="400"/>
      <c r="AA324" s="400"/>
      <c r="AB324" s="400"/>
      <c r="AC324" s="400"/>
      <c r="AD324" s="400"/>
      <c r="AE324" s="400"/>
      <c r="AF324" s="400"/>
      <c r="AG324" s="400"/>
      <c r="AH324" s="400"/>
      <c r="AI324" s="20"/>
      <c r="AJ324" s="20"/>
      <c r="AK324" s="20"/>
      <c r="AL324" s="20"/>
      <c r="AM324" s="20"/>
      <c r="AN324" s="20"/>
      <c r="AO324" s="20"/>
      <c r="AP324" s="20"/>
      <c r="AQ324" s="20"/>
      <c r="AR324" s="20"/>
      <c r="AS324" s="20"/>
      <c r="AT324" s="20"/>
      <c r="AU324" s="15"/>
      <c r="AV324" s="15"/>
    </row>
    <row r="325" spans="3:48" ht="17.45" customHeight="1">
      <c r="C325" s="400"/>
      <c r="D325" s="400"/>
      <c r="E325" s="400"/>
      <c r="F325" s="400"/>
      <c r="G325" s="400"/>
      <c r="H325" s="400"/>
      <c r="I325" s="400"/>
      <c r="J325" s="400"/>
      <c r="K325" s="400"/>
      <c r="L325" s="400"/>
      <c r="M325" s="400"/>
      <c r="N325" s="400"/>
      <c r="O325" s="400"/>
      <c r="P325" s="400"/>
      <c r="Q325" s="400"/>
      <c r="R325" s="400"/>
      <c r="S325" s="400"/>
      <c r="T325" s="400"/>
      <c r="U325" s="400"/>
      <c r="V325" s="400"/>
      <c r="W325" s="400"/>
      <c r="X325" s="400"/>
      <c r="Y325" s="400"/>
      <c r="Z325" s="400"/>
      <c r="AA325" s="400"/>
      <c r="AB325" s="400"/>
      <c r="AC325" s="400"/>
      <c r="AD325" s="400"/>
      <c r="AE325" s="400"/>
      <c r="AF325" s="400"/>
      <c r="AG325" s="400"/>
      <c r="AH325" s="400"/>
      <c r="AI325" s="20"/>
      <c r="AJ325" s="20"/>
      <c r="AK325" s="20"/>
      <c r="AL325" s="20"/>
      <c r="AM325" s="20"/>
      <c r="AN325" s="20"/>
      <c r="AO325" s="20"/>
      <c r="AP325" s="20"/>
      <c r="AQ325" s="20"/>
      <c r="AR325" s="20"/>
      <c r="AS325" s="20"/>
      <c r="AT325" s="20"/>
      <c r="AU325" s="15"/>
      <c r="AV325" s="15"/>
    </row>
    <row r="326" spans="3:48" ht="17.45" customHeight="1">
      <c r="C326" s="400"/>
      <c r="D326" s="400"/>
      <c r="E326" s="400"/>
      <c r="F326" s="400"/>
      <c r="G326" s="400"/>
      <c r="H326" s="400"/>
      <c r="I326" s="400"/>
      <c r="J326" s="400"/>
      <c r="K326" s="400"/>
      <c r="L326" s="400"/>
      <c r="M326" s="400"/>
      <c r="N326" s="400"/>
      <c r="O326" s="400"/>
      <c r="P326" s="400"/>
      <c r="Q326" s="400"/>
      <c r="R326" s="400"/>
      <c r="S326" s="400"/>
      <c r="T326" s="400"/>
      <c r="U326" s="400"/>
      <c r="V326" s="400"/>
      <c r="W326" s="400"/>
      <c r="X326" s="400"/>
      <c r="Y326" s="400"/>
      <c r="Z326" s="400"/>
      <c r="AA326" s="400"/>
      <c r="AB326" s="400"/>
      <c r="AC326" s="400"/>
      <c r="AD326" s="400"/>
      <c r="AE326" s="400"/>
      <c r="AF326" s="400"/>
      <c r="AG326" s="400"/>
      <c r="AH326" s="400"/>
      <c r="AI326" s="20"/>
      <c r="AJ326" s="20"/>
      <c r="AK326" s="20"/>
      <c r="AL326" s="20"/>
      <c r="AM326" s="20"/>
      <c r="AN326" s="20"/>
      <c r="AO326" s="20"/>
      <c r="AP326" s="20"/>
      <c r="AQ326" s="20"/>
      <c r="AR326" s="20"/>
      <c r="AS326" s="20"/>
      <c r="AT326" s="20"/>
      <c r="AU326" s="15"/>
      <c r="AV326" s="15"/>
    </row>
    <row r="327" spans="3:48" ht="17.45" customHeight="1">
      <c r="C327" s="400"/>
      <c r="D327" s="400"/>
      <c r="E327" s="400"/>
      <c r="F327" s="400"/>
      <c r="G327" s="400"/>
      <c r="H327" s="400"/>
      <c r="I327" s="400"/>
      <c r="J327" s="400"/>
      <c r="K327" s="400"/>
      <c r="L327" s="400"/>
      <c r="M327" s="400"/>
      <c r="N327" s="400"/>
      <c r="O327" s="400"/>
      <c r="P327" s="400"/>
      <c r="Q327" s="400"/>
      <c r="R327" s="400"/>
      <c r="S327" s="400"/>
      <c r="T327" s="400"/>
      <c r="U327" s="400"/>
      <c r="V327" s="400"/>
      <c r="W327" s="400"/>
      <c r="X327" s="400"/>
      <c r="Y327" s="400"/>
      <c r="Z327" s="400"/>
      <c r="AA327" s="400"/>
      <c r="AB327" s="400"/>
      <c r="AC327" s="400"/>
      <c r="AD327" s="400"/>
      <c r="AE327" s="400"/>
      <c r="AF327" s="400"/>
      <c r="AG327" s="400"/>
      <c r="AH327" s="400"/>
      <c r="AI327" s="20"/>
      <c r="AJ327" s="20"/>
      <c r="AK327" s="20"/>
      <c r="AL327" s="20"/>
      <c r="AM327" s="20"/>
      <c r="AN327" s="20"/>
      <c r="AO327" s="20"/>
      <c r="AP327" s="20"/>
      <c r="AQ327" s="20"/>
      <c r="AR327" s="20"/>
      <c r="AS327" s="20"/>
      <c r="AT327" s="20"/>
      <c r="AU327" s="15"/>
      <c r="AV327" s="15"/>
    </row>
    <row r="328" spans="3:48" ht="17.45" customHeight="1">
      <c r="C328" s="400"/>
      <c r="D328" s="400"/>
      <c r="E328" s="400"/>
      <c r="F328" s="400"/>
      <c r="G328" s="400"/>
      <c r="H328" s="400"/>
      <c r="I328" s="400"/>
      <c r="J328" s="400"/>
      <c r="K328" s="400"/>
      <c r="L328" s="400"/>
      <c r="M328" s="400"/>
      <c r="N328" s="400"/>
      <c r="O328" s="400"/>
      <c r="P328" s="400"/>
      <c r="Q328" s="400"/>
      <c r="R328" s="400"/>
      <c r="S328" s="400"/>
      <c r="T328" s="400"/>
      <c r="U328" s="400"/>
      <c r="V328" s="400"/>
      <c r="W328" s="400"/>
      <c r="X328" s="400"/>
      <c r="Y328" s="400"/>
      <c r="Z328" s="400"/>
      <c r="AA328" s="400"/>
      <c r="AB328" s="400"/>
      <c r="AC328" s="400"/>
      <c r="AD328" s="400"/>
      <c r="AE328" s="400"/>
      <c r="AF328" s="400"/>
      <c r="AG328" s="400"/>
      <c r="AH328" s="400"/>
      <c r="AI328" s="20"/>
      <c r="AJ328" s="20"/>
      <c r="AK328" s="20"/>
      <c r="AL328" s="20"/>
      <c r="AM328" s="20"/>
      <c r="AN328" s="20"/>
      <c r="AO328" s="20"/>
      <c r="AP328" s="20"/>
      <c r="AQ328" s="20"/>
      <c r="AR328" s="20"/>
      <c r="AS328" s="20"/>
      <c r="AT328" s="20"/>
      <c r="AU328" s="15"/>
      <c r="AV328" s="15"/>
    </row>
    <row r="329" spans="3:48" ht="17.45" customHeight="1">
      <c r="C329" s="400"/>
      <c r="D329" s="400"/>
      <c r="E329" s="400"/>
      <c r="F329" s="400"/>
      <c r="G329" s="400"/>
      <c r="H329" s="400"/>
      <c r="I329" s="400"/>
      <c r="J329" s="400"/>
      <c r="K329" s="400"/>
      <c r="L329" s="400"/>
      <c r="M329" s="400"/>
      <c r="N329" s="400"/>
      <c r="O329" s="400"/>
      <c r="P329" s="400"/>
      <c r="Q329" s="400"/>
      <c r="R329" s="400"/>
      <c r="S329" s="400"/>
      <c r="T329" s="400"/>
      <c r="U329" s="400"/>
      <c r="V329" s="400"/>
      <c r="W329" s="400"/>
      <c r="X329" s="400"/>
      <c r="Y329" s="400"/>
      <c r="Z329" s="400"/>
      <c r="AA329" s="400"/>
      <c r="AB329" s="400"/>
      <c r="AC329" s="400"/>
      <c r="AD329" s="400"/>
      <c r="AE329" s="400"/>
      <c r="AF329" s="400"/>
      <c r="AG329" s="400"/>
      <c r="AH329" s="400"/>
      <c r="AI329" s="20"/>
      <c r="AJ329" s="20"/>
      <c r="AK329" s="20"/>
      <c r="AL329" s="20"/>
      <c r="AM329" s="20"/>
      <c r="AN329" s="20"/>
      <c r="AO329" s="20"/>
      <c r="AP329" s="20"/>
      <c r="AQ329" s="20"/>
      <c r="AR329" s="20"/>
      <c r="AS329" s="20"/>
      <c r="AT329" s="20"/>
      <c r="AU329" s="15"/>
      <c r="AV329" s="15"/>
    </row>
    <row r="330" spans="3:48" ht="17.45" customHeight="1">
      <c r="C330" s="400"/>
      <c r="D330" s="400"/>
      <c r="E330" s="400"/>
      <c r="F330" s="400"/>
      <c r="G330" s="400"/>
      <c r="H330" s="400"/>
      <c r="I330" s="400"/>
      <c r="J330" s="400"/>
      <c r="K330" s="400"/>
      <c r="L330" s="400"/>
      <c r="M330" s="400"/>
      <c r="N330" s="400"/>
      <c r="O330" s="400"/>
      <c r="P330" s="400"/>
      <c r="Q330" s="400"/>
      <c r="R330" s="400"/>
      <c r="S330" s="400"/>
      <c r="T330" s="400"/>
      <c r="U330" s="400"/>
      <c r="V330" s="400"/>
      <c r="W330" s="400"/>
      <c r="X330" s="400"/>
      <c r="Y330" s="400"/>
      <c r="Z330" s="400"/>
      <c r="AA330" s="400"/>
      <c r="AB330" s="400"/>
      <c r="AC330" s="400"/>
      <c r="AD330" s="400"/>
      <c r="AE330" s="400"/>
      <c r="AF330" s="400"/>
      <c r="AG330" s="400"/>
      <c r="AH330" s="400"/>
      <c r="AI330" s="20"/>
      <c r="AJ330" s="20"/>
      <c r="AK330" s="20"/>
      <c r="AL330" s="20"/>
      <c r="AM330" s="20"/>
      <c r="AN330" s="20"/>
      <c r="AO330" s="20"/>
      <c r="AP330" s="20"/>
      <c r="AQ330" s="20"/>
      <c r="AR330" s="20"/>
      <c r="AS330" s="20"/>
      <c r="AT330" s="20"/>
      <c r="AU330" s="15"/>
      <c r="AV330" s="15"/>
    </row>
    <row r="331" spans="3:48" ht="17.45" customHeight="1">
      <c r="C331" s="400"/>
      <c r="D331" s="400"/>
      <c r="E331" s="400"/>
      <c r="F331" s="400"/>
      <c r="G331" s="400"/>
      <c r="H331" s="400"/>
      <c r="I331" s="400"/>
      <c r="J331" s="400"/>
      <c r="K331" s="400"/>
      <c r="L331" s="400"/>
      <c r="M331" s="400"/>
      <c r="N331" s="400"/>
      <c r="O331" s="400"/>
      <c r="P331" s="400"/>
      <c r="Q331" s="400"/>
      <c r="R331" s="400"/>
      <c r="S331" s="400"/>
      <c r="T331" s="400"/>
      <c r="U331" s="400"/>
      <c r="V331" s="400"/>
      <c r="W331" s="400"/>
      <c r="X331" s="400"/>
      <c r="Y331" s="400"/>
      <c r="Z331" s="400"/>
      <c r="AA331" s="400"/>
      <c r="AB331" s="400"/>
      <c r="AC331" s="400"/>
      <c r="AD331" s="400"/>
      <c r="AE331" s="400"/>
      <c r="AF331" s="400"/>
      <c r="AG331" s="400"/>
      <c r="AH331" s="400"/>
      <c r="AI331" s="20"/>
      <c r="AJ331" s="20"/>
      <c r="AK331" s="20"/>
      <c r="AL331" s="20"/>
      <c r="AM331" s="20"/>
      <c r="AN331" s="20"/>
      <c r="AO331" s="20"/>
      <c r="AP331" s="20"/>
      <c r="AQ331" s="20"/>
      <c r="AR331" s="20"/>
      <c r="AS331" s="20"/>
      <c r="AT331" s="20"/>
      <c r="AU331" s="15"/>
      <c r="AV331" s="15"/>
    </row>
    <row r="332" spans="3:48" ht="17.45" customHeight="1">
      <c r="C332" s="400"/>
      <c r="D332" s="400"/>
      <c r="E332" s="400"/>
      <c r="F332" s="400"/>
      <c r="G332" s="400"/>
      <c r="H332" s="400"/>
      <c r="I332" s="400"/>
      <c r="J332" s="400"/>
      <c r="K332" s="400"/>
      <c r="L332" s="400"/>
      <c r="M332" s="400"/>
      <c r="N332" s="400"/>
      <c r="O332" s="400"/>
      <c r="P332" s="400"/>
      <c r="Q332" s="400"/>
      <c r="R332" s="400"/>
      <c r="S332" s="400"/>
      <c r="T332" s="400"/>
      <c r="U332" s="400"/>
      <c r="V332" s="400"/>
      <c r="W332" s="400"/>
      <c r="X332" s="400"/>
      <c r="Y332" s="400"/>
      <c r="Z332" s="400"/>
      <c r="AA332" s="400"/>
      <c r="AB332" s="400"/>
      <c r="AC332" s="400"/>
      <c r="AD332" s="400"/>
      <c r="AE332" s="400"/>
      <c r="AF332" s="400"/>
      <c r="AG332" s="400"/>
      <c r="AH332" s="400"/>
      <c r="AI332" s="20"/>
      <c r="AJ332" s="20"/>
      <c r="AK332" s="20"/>
      <c r="AL332" s="20"/>
      <c r="AM332" s="20"/>
      <c r="AN332" s="20"/>
      <c r="AO332" s="20"/>
      <c r="AP332" s="20"/>
      <c r="AQ332" s="20"/>
      <c r="AR332" s="20"/>
      <c r="AS332" s="20"/>
      <c r="AT332" s="20"/>
      <c r="AU332" s="15"/>
      <c r="AV332" s="15"/>
    </row>
    <row r="333" spans="3:48" ht="17.45" customHeight="1">
      <c r="C333" s="400"/>
      <c r="D333" s="400"/>
      <c r="E333" s="400"/>
      <c r="F333" s="400"/>
      <c r="G333" s="400"/>
      <c r="H333" s="400"/>
      <c r="I333" s="400"/>
      <c r="J333" s="400"/>
      <c r="K333" s="400"/>
      <c r="L333" s="400"/>
      <c r="M333" s="400"/>
      <c r="N333" s="400"/>
      <c r="O333" s="400"/>
      <c r="P333" s="400"/>
      <c r="Q333" s="400"/>
      <c r="R333" s="400"/>
      <c r="S333" s="400"/>
      <c r="T333" s="400"/>
      <c r="U333" s="400"/>
      <c r="V333" s="400"/>
      <c r="W333" s="400"/>
      <c r="X333" s="400"/>
      <c r="Y333" s="400"/>
      <c r="Z333" s="400"/>
      <c r="AA333" s="400"/>
      <c r="AB333" s="400"/>
      <c r="AC333" s="400"/>
      <c r="AD333" s="400"/>
      <c r="AE333" s="400"/>
      <c r="AF333" s="400"/>
      <c r="AG333" s="400"/>
      <c r="AH333" s="400"/>
      <c r="AI333" s="20"/>
      <c r="AJ333" s="20"/>
      <c r="AK333" s="20"/>
      <c r="AL333" s="20"/>
      <c r="AM333" s="20"/>
      <c r="AN333" s="20"/>
      <c r="AO333" s="20"/>
      <c r="AP333" s="20"/>
      <c r="AQ333" s="20"/>
      <c r="AR333" s="20"/>
      <c r="AS333" s="20"/>
      <c r="AT333" s="20"/>
      <c r="AU333" s="15"/>
      <c r="AV333" s="15"/>
    </row>
    <row r="334" spans="3:48" ht="13.5" customHeight="1">
      <c r="C334" s="400"/>
      <c r="D334" s="400"/>
      <c r="E334" s="400"/>
      <c r="F334" s="400"/>
      <c r="G334" s="400"/>
      <c r="H334" s="400"/>
      <c r="I334" s="400"/>
      <c r="J334" s="400"/>
      <c r="K334" s="400"/>
      <c r="L334" s="400"/>
      <c r="M334" s="400"/>
      <c r="N334" s="400"/>
      <c r="O334" s="400"/>
      <c r="P334" s="400"/>
      <c r="Q334" s="400"/>
      <c r="R334" s="400"/>
      <c r="S334" s="400"/>
      <c r="T334" s="400"/>
      <c r="U334" s="400"/>
      <c r="V334" s="400"/>
      <c r="W334" s="400"/>
      <c r="X334" s="400"/>
      <c r="Y334" s="400"/>
      <c r="Z334" s="400"/>
      <c r="AA334" s="400"/>
      <c r="AB334" s="400"/>
      <c r="AC334" s="400"/>
      <c r="AD334" s="400"/>
      <c r="AE334" s="400"/>
      <c r="AF334" s="400"/>
      <c r="AG334" s="400"/>
      <c r="AH334" s="400"/>
      <c r="AI334" s="20"/>
      <c r="AJ334" s="20"/>
      <c r="AK334" s="20"/>
      <c r="AL334" s="20"/>
      <c r="AM334" s="20"/>
      <c r="AN334" s="20"/>
      <c r="AO334" s="20"/>
      <c r="AP334" s="20"/>
      <c r="AQ334" s="20"/>
      <c r="AR334" s="20"/>
      <c r="AS334" s="20"/>
      <c r="AT334" s="20"/>
      <c r="AU334" s="15"/>
      <c r="AV334" s="15"/>
    </row>
    <row r="335" spans="3:48" ht="13.5" hidden="1" customHeight="1">
      <c r="C335" s="400"/>
      <c r="D335" s="400"/>
      <c r="E335" s="400"/>
      <c r="F335" s="400"/>
      <c r="G335" s="400"/>
      <c r="H335" s="400"/>
      <c r="I335" s="400"/>
      <c r="J335" s="400"/>
      <c r="K335" s="400"/>
      <c r="L335" s="400"/>
      <c r="M335" s="400"/>
      <c r="N335" s="400"/>
      <c r="O335" s="400"/>
      <c r="P335" s="400"/>
      <c r="Q335" s="400"/>
      <c r="R335" s="400"/>
      <c r="S335" s="400"/>
      <c r="T335" s="400"/>
      <c r="U335" s="400"/>
      <c r="V335" s="400"/>
      <c r="W335" s="400"/>
      <c r="X335" s="400"/>
      <c r="Y335" s="400"/>
      <c r="Z335" s="400"/>
      <c r="AA335" s="400"/>
      <c r="AB335" s="400"/>
      <c r="AC335" s="400"/>
      <c r="AD335" s="400"/>
      <c r="AE335" s="400"/>
      <c r="AF335" s="400"/>
      <c r="AG335" s="400"/>
      <c r="AH335" s="400"/>
      <c r="AI335" s="20"/>
      <c r="AJ335" s="20"/>
      <c r="AK335" s="20"/>
      <c r="AL335" s="20"/>
      <c r="AM335" s="20"/>
      <c r="AN335" s="20"/>
      <c r="AO335" s="20"/>
      <c r="AP335" s="20"/>
      <c r="AQ335" s="20"/>
      <c r="AR335" s="20"/>
      <c r="AS335" s="20"/>
      <c r="AT335" s="20"/>
      <c r="AU335" s="15"/>
      <c r="AV335" s="15"/>
    </row>
    <row r="336" spans="3:48" ht="43.5" customHeight="1">
      <c r="C336" s="400" t="s">
        <v>145</v>
      </c>
      <c r="D336" s="400"/>
      <c r="E336" s="400"/>
      <c r="F336" s="400"/>
      <c r="G336" s="400"/>
      <c r="H336" s="400"/>
      <c r="I336" s="400"/>
      <c r="J336" s="400"/>
      <c r="K336" s="400"/>
      <c r="L336" s="400"/>
      <c r="M336" s="400"/>
      <c r="N336" s="400"/>
      <c r="O336" s="400"/>
      <c r="P336" s="400"/>
      <c r="Q336" s="400"/>
      <c r="R336" s="400"/>
      <c r="S336" s="400"/>
      <c r="T336" s="400"/>
      <c r="U336" s="400"/>
      <c r="V336" s="400"/>
      <c r="W336" s="400"/>
      <c r="X336" s="400"/>
      <c r="Y336" s="400"/>
      <c r="Z336" s="400"/>
      <c r="AA336" s="400"/>
      <c r="AB336" s="400"/>
      <c r="AC336" s="400"/>
      <c r="AD336" s="400"/>
      <c r="AE336" s="400"/>
      <c r="AF336" s="400"/>
      <c r="AG336" s="400"/>
      <c r="AH336" s="400"/>
      <c r="AI336" s="20"/>
      <c r="AJ336" s="20"/>
      <c r="AK336" s="20"/>
      <c r="AL336" s="20"/>
      <c r="AM336" s="20"/>
      <c r="AN336" s="20"/>
      <c r="AO336" s="20"/>
      <c r="AP336" s="20"/>
      <c r="AQ336" s="20"/>
      <c r="AR336" s="20"/>
      <c r="AS336" s="20"/>
      <c r="AT336" s="20"/>
      <c r="AU336" s="15"/>
      <c r="AV336" s="15"/>
    </row>
    <row r="337" spans="3:48" ht="17.25" customHeight="1">
      <c r="C337" s="401" t="s">
        <v>146</v>
      </c>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c r="AG337" s="399"/>
      <c r="AH337" s="399"/>
      <c r="AI337" s="20"/>
      <c r="AJ337" s="20"/>
      <c r="AK337" s="20"/>
      <c r="AL337" s="20"/>
      <c r="AM337" s="20"/>
      <c r="AN337" s="20"/>
      <c r="AO337" s="20"/>
      <c r="AP337" s="20"/>
      <c r="AQ337" s="20"/>
      <c r="AR337" s="20"/>
      <c r="AS337" s="20"/>
      <c r="AT337" s="20"/>
      <c r="AU337" s="15"/>
      <c r="AV337" s="15"/>
    </row>
    <row r="338" spans="3:48" ht="17.45" customHeight="1">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c r="AG338" s="399"/>
      <c r="AH338" s="399"/>
      <c r="AI338" s="20"/>
      <c r="AJ338" s="20"/>
      <c r="AK338" s="20"/>
      <c r="AL338" s="20"/>
      <c r="AM338" s="20"/>
      <c r="AN338" s="20"/>
      <c r="AO338" s="20"/>
      <c r="AP338" s="20"/>
      <c r="AQ338" s="20"/>
      <c r="AR338" s="20"/>
      <c r="AS338" s="20"/>
      <c r="AT338" s="20"/>
      <c r="AU338" s="15"/>
      <c r="AV338" s="15"/>
    </row>
    <row r="339" spans="3:48" ht="17.45" customHeight="1">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c r="AG339" s="399"/>
      <c r="AH339" s="399"/>
      <c r="AI339" s="20"/>
      <c r="AJ339" s="20"/>
      <c r="AK339" s="20"/>
      <c r="AL339" s="20"/>
      <c r="AM339" s="20"/>
      <c r="AN339" s="20"/>
      <c r="AO339" s="20"/>
      <c r="AP339" s="20"/>
      <c r="AQ339" s="20"/>
      <c r="AR339" s="20"/>
      <c r="AS339" s="20"/>
      <c r="AT339" s="20"/>
      <c r="AU339" s="15"/>
      <c r="AV339" s="15"/>
    </row>
    <row r="340" spans="3:48" ht="17.45" customHeight="1">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c r="AG340" s="399"/>
      <c r="AH340" s="399"/>
      <c r="AI340" s="20"/>
      <c r="AJ340" s="20"/>
      <c r="AK340" s="20"/>
      <c r="AL340" s="20"/>
      <c r="AM340" s="20"/>
      <c r="AN340" s="20"/>
      <c r="AO340" s="20"/>
      <c r="AP340" s="20"/>
      <c r="AQ340" s="20"/>
      <c r="AR340" s="20"/>
      <c r="AS340" s="20"/>
      <c r="AT340" s="20"/>
      <c r="AU340" s="15"/>
      <c r="AV340" s="15"/>
    </row>
    <row r="341" spans="3:48" ht="17.45" customHeight="1">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c r="AG341" s="399"/>
      <c r="AH341" s="399"/>
      <c r="AI341" s="20"/>
      <c r="AJ341" s="20"/>
      <c r="AK341" s="20"/>
      <c r="AL341" s="20"/>
      <c r="AM341" s="20"/>
      <c r="AN341" s="20"/>
      <c r="AO341" s="20"/>
      <c r="AP341" s="20"/>
      <c r="AQ341" s="20"/>
      <c r="AR341" s="20"/>
      <c r="AS341" s="20"/>
      <c r="AT341" s="20"/>
      <c r="AU341" s="15"/>
      <c r="AV341" s="15"/>
    </row>
    <row r="342" spans="3:48" ht="352.5" customHeight="1">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c r="AG342" s="399"/>
      <c r="AH342" s="399"/>
      <c r="AI342" s="20"/>
      <c r="AJ342" s="20"/>
      <c r="AK342" s="20"/>
      <c r="AL342" s="20"/>
      <c r="AM342" s="20"/>
      <c r="AN342" s="20"/>
      <c r="AO342" s="20"/>
      <c r="AP342" s="20"/>
      <c r="AQ342" s="20"/>
      <c r="AR342" s="20"/>
      <c r="AS342" s="20"/>
      <c r="AT342" s="20"/>
      <c r="AU342" s="15"/>
      <c r="AV342" s="15"/>
    </row>
    <row r="343" spans="3:48" ht="17.45" customHeight="1">
      <c r="C343" s="399" t="s">
        <v>147</v>
      </c>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c r="AG343" s="399"/>
      <c r="AH343" s="399"/>
      <c r="AI343" s="20"/>
      <c r="AJ343" s="20"/>
      <c r="AK343" s="20"/>
      <c r="AL343" s="20"/>
      <c r="AM343" s="20"/>
      <c r="AN343" s="20"/>
      <c r="AO343" s="20"/>
      <c r="AP343" s="20"/>
      <c r="AQ343" s="20"/>
      <c r="AR343" s="20"/>
      <c r="AS343" s="20"/>
      <c r="AT343" s="20"/>
      <c r="AU343" s="15"/>
      <c r="AV343" s="15"/>
    </row>
    <row r="344" spans="3:48" ht="17.45" customHeight="1">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c r="AG344" s="399"/>
      <c r="AH344" s="399"/>
      <c r="AI344" s="20"/>
      <c r="AJ344" s="20"/>
      <c r="AK344" s="20"/>
      <c r="AL344" s="20"/>
      <c r="AM344" s="20"/>
      <c r="AN344" s="20"/>
      <c r="AO344" s="20"/>
      <c r="AP344" s="20"/>
      <c r="AQ344" s="20"/>
      <c r="AR344" s="20"/>
      <c r="AS344" s="20"/>
      <c r="AT344" s="20"/>
      <c r="AU344" s="15"/>
      <c r="AV344" s="15"/>
    </row>
    <row r="345" spans="3:48" ht="17.45" customHeight="1">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c r="AG345" s="399"/>
      <c r="AH345" s="399"/>
      <c r="AI345" s="20"/>
      <c r="AJ345" s="20"/>
      <c r="AK345" s="20"/>
      <c r="AL345" s="20"/>
      <c r="AM345" s="20"/>
      <c r="AN345" s="20"/>
      <c r="AO345" s="20"/>
      <c r="AP345" s="20"/>
      <c r="AQ345" s="20"/>
      <c r="AR345" s="20"/>
      <c r="AS345" s="20"/>
      <c r="AT345" s="20"/>
      <c r="AU345" s="15"/>
      <c r="AV345" s="15"/>
    </row>
    <row r="346" spans="3:48" ht="17.45" customHeight="1">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c r="AG346" s="399"/>
      <c r="AH346" s="399"/>
      <c r="AI346" s="20"/>
      <c r="AJ346" s="20"/>
      <c r="AK346" s="20"/>
      <c r="AL346" s="20"/>
      <c r="AM346" s="20"/>
      <c r="AN346" s="20"/>
      <c r="AO346" s="20"/>
      <c r="AP346" s="20"/>
      <c r="AQ346" s="20"/>
      <c r="AR346" s="20"/>
      <c r="AS346" s="20"/>
      <c r="AT346" s="20"/>
      <c r="AU346" s="15"/>
      <c r="AV346" s="15"/>
    </row>
    <row r="347" spans="3:48" ht="17.45" customHeight="1">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c r="AG347" s="399"/>
      <c r="AH347" s="399"/>
      <c r="AI347" s="20"/>
      <c r="AJ347" s="20"/>
      <c r="AK347" s="20"/>
      <c r="AL347" s="20"/>
      <c r="AM347" s="20"/>
      <c r="AN347" s="20"/>
      <c r="AO347" s="20"/>
      <c r="AP347" s="20"/>
      <c r="AQ347" s="20"/>
      <c r="AR347" s="20"/>
      <c r="AS347" s="20"/>
      <c r="AT347" s="20"/>
      <c r="AU347" s="15"/>
      <c r="AV347" s="15"/>
    </row>
    <row r="348" spans="3:48" ht="17.45" customHeight="1">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c r="AG348" s="399"/>
      <c r="AH348" s="399"/>
      <c r="AI348" s="20"/>
      <c r="AJ348" s="20"/>
      <c r="AK348" s="20"/>
      <c r="AL348" s="20"/>
      <c r="AM348" s="20"/>
      <c r="AN348" s="20"/>
      <c r="AO348" s="20"/>
      <c r="AP348" s="20"/>
      <c r="AQ348" s="20"/>
      <c r="AR348" s="20"/>
      <c r="AS348" s="20"/>
      <c r="AT348" s="20"/>
      <c r="AU348" s="15"/>
      <c r="AV348" s="15"/>
    </row>
    <row r="349" spans="3:48" ht="17.45" customHeight="1">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c r="AG349" s="399"/>
      <c r="AH349" s="399"/>
      <c r="AI349" s="20"/>
      <c r="AJ349" s="20"/>
      <c r="AK349" s="20"/>
      <c r="AL349" s="20"/>
      <c r="AM349" s="20"/>
      <c r="AN349" s="20"/>
      <c r="AO349" s="20"/>
      <c r="AP349" s="20"/>
      <c r="AQ349" s="20"/>
      <c r="AR349" s="20"/>
      <c r="AS349" s="20"/>
      <c r="AT349" s="20"/>
      <c r="AU349" s="15"/>
      <c r="AV349" s="15"/>
    </row>
    <row r="350" spans="3:48" ht="17.45" customHeight="1">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c r="AG350" s="399"/>
      <c r="AH350" s="399"/>
      <c r="AI350" s="20"/>
      <c r="AJ350" s="20"/>
      <c r="AK350" s="20"/>
      <c r="AL350" s="20"/>
      <c r="AM350" s="20"/>
      <c r="AN350" s="20"/>
      <c r="AO350" s="20"/>
      <c r="AP350" s="20"/>
      <c r="AQ350" s="20"/>
      <c r="AR350" s="20"/>
      <c r="AS350" s="20"/>
      <c r="AT350" s="20"/>
      <c r="AU350" s="15"/>
      <c r="AV350" s="15"/>
    </row>
    <row r="351" spans="3:48" ht="15" customHeight="1">
      <c r="C351" s="394" t="s">
        <v>148</v>
      </c>
      <c r="D351" s="394"/>
      <c r="E351" s="394"/>
      <c r="F351" s="394"/>
      <c r="G351" s="394"/>
      <c r="H351" s="394"/>
      <c r="I351" s="394"/>
      <c r="J351" s="394"/>
      <c r="K351" s="394"/>
      <c r="L351" s="394"/>
      <c r="M351" s="394"/>
      <c r="N351" s="394"/>
      <c r="O351" s="394"/>
      <c r="P351" s="394"/>
      <c r="Q351" s="394"/>
      <c r="R351" s="394"/>
      <c r="S351" s="394"/>
      <c r="T351" s="394"/>
      <c r="U351" s="394"/>
      <c r="V351" s="394"/>
      <c r="W351" s="394"/>
      <c r="X351" s="394"/>
      <c r="Y351" s="394"/>
      <c r="Z351" s="394"/>
      <c r="AA351" s="394"/>
      <c r="AB351" s="394"/>
      <c r="AC351" s="394"/>
      <c r="AD351" s="394"/>
      <c r="AE351" s="394"/>
      <c r="AF351" s="394"/>
      <c r="AG351" s="394"/>
      <c r="AH351" s="394"/>
      <c r="AI351" s="20"/>
      <c r="AJ351" s="20"/>
      <c r="AK351" s="20"/>
      <c r="AL351" s="20"/>
      <c r="AM351" s="20"/>
      <c r="AN351" s="20"/>
      <c r="AO351" s="20"/>
      <c r="AP351" s="20"/>
      <c r="AQ351" s="20"/>
      <c r="AR351" s="20"/>
      <c r="AS351" s="20"/>
      <c r="AT351" s="20"/>
      <c r="AU351" s="15"/>
      <c r="AV351" s="15"/>
    </row>
    <row r="352" spans="3:48" ht="15" customHeight="1">
      <c r="C352" s="394"/>
      <c r="D352" s="394"/>
      <c r="E352" s="394"/>
      <c r="F352" s="394"/>
      <c r="G352" s="394"/>
      <c r="H352" s="394"/>
      <c r="I352" s="394"/>
      <c r="J352" s="394"/>
      <c r="K352" s="394"/>
      <c r="L352" s="394"/>
      <c r="M352" s="394"/>
      <c r="N352" s="394"/>
      <c r="O352" s="394"/>
      <c r="P352" s="394"/>
      <c r="Q352" s="394"/>
      <c r="R352" s="394"/>
      <c r="S352" s="394"/>
      <c r="T352" s="394"/>
      <c r="U352" s="394"/>
      <c r="V352" s="394"/>
      <c r="W352" s="394"/>
      <c r="X352" s="394"/>
      <c r="Y352" s="394"/>
      <c r="Z352" s="394"/>
      <c r="AA352" s="394"/>
      <c r="AB352" s="394"/>
      <c r="AC352" s="394"/>
      <c r="AD352" s="394"/>
      <c r="AE352" s="394"/>
      <c r="AF352" s="394"/>
      <c r="AG352" s="394"/>
      <c r="AH352" s="394"/>
      <c r="AI352" s="20"/>
      <c r="AJ352" s="20"/>
      <c r="AK352" s="20"/>
      <c r="AL352" s="20"/>
      <c r="AM352" s="20"/>
      <c r="AN352" s="20"/>
      <c r="AO352" s="20"/>
      <c r="AP352" s="20"/>
      <c r="AQ352" s="20"/>
      <c r="AR352" s="20"/>
      <c r="AS352" s="20"/>
      <c r="AT352" s="20"/>
      <c r="AU352" s="15"/>
      <c r="AV352" s="15"/>
    </row>
    <row r="353" spans="2:48" ht="15" customHeight="1">
      <c r="C353" s="394"/>
      <c r="D353" s="394"/>
      <c r="E353" s="394"/>
      <c r="F353" s="394"/>
      <c r="G353" s="394"/>
      <c r="H353" s="394"/>
      <c r="I353" s="394"/>
      <c r="J353" s="394"/>
      <c r="K353" s="394"/>
      <c r="L353" s="394"/>
      <c r="M353" s="394"/>
      <c r="N353" s="394"/>
      <c r="O353" s="394"/>
      <c r="P353" s="394"/>
      <c r="Q353" s="394"/>
      <c r="R353" s="394"/>
      <c r="S353" s="394"/>
      <c r="T353" s="394"/>
      <c r="U353" s="394"/>
      <c r="V353" s="394"/>
      <c r="W353" s="394"/>
      <c r="X353" s="394"/>
      <c r="Y353" s="394"/>
      <c r="Z353" s="394"/>
      <c r="AA353" s="394"/>
      <c r="AB353" s="394"/>
      <c r="AC353" s="394"/>
      <c r="AD353" s="394"/>
      <c r="AE353" s="394"/>
      <c r="AF353" s="394"/>
      <c r="AG353" s="394"/>
      <c r="AH353" s="394"/>
      <c r="AI353" s="20"/>
      <c r="AJ353" s="20"/>
      <c r="AK353" s="20"/>
      <c r="AL353" s="20"/>
      <c r="AM353" s="20"/>
      <c r="AN353" s="20"/>
      <c r="AO353" s="20"/>
      <c r="AP353" s="20"/>
      <c r="AQ353" s="20"/>
      <c r="AR353" s="20"/>
      <c r="AS353" s="20"/>
      <c r="AT353" s="20"/>
      <c r="AU353" s="15"/>
      <c r="AV353" s="15"/>
    </row>
    <row r="354" spans="2:48" ht="15" customHeight="1">
      <c r="C354" s="394"/>
      <c r="D354" s="394"/>
      <c r="E354" s="394"/>
      <c r="F354" s="394"/>
      <c r="G354" s="394"/>
      <c r="H354" s="394"/>
      <c r="I354" s="394"/>
      <c r="J354" s="394"/>
      <c r="K354" s="394"/>
      <c r="L354" s="394"/>
      <c r="M354" s="394"/>
      <c r="N354" s="394"/>
      <c r="O354" s="394"/>
      <c r="P354" s="394"/>
      <c r="Q354" s="394"/>
      <c r="R354" s="394"/>
      <c r="S354" s="394"/>
      <c r="T354" s="394"/>
      <c r="U354" s="394"/>
      <c r="V354" s="394"/>
      <c r="W354" s="394"/>
      <c r="X354" s="394"/>
      <c r="Y354" s="394"/>
      <c r="Z354" s="394"/>
      <c r="AA354" s="394"/>
      <c r="AB354" s="394"/>
      <c r="AC354" s="394"/>
      <c r="AD354" s="394"/>
      <c r="AE354" s="394"/>
      <c r="AF354" s="394"/>
      <c r="AG354" s="394"/>
      <c r="AH354" s="394"/>
      <c r="AI354" s="20"/>
      <c r="AJ354" s="20"/>
      <c r="AK354" s="20"/>
      <c r="AL354" s="20"/>
      <c r="AM354" s="20"/>
      <c r="AN354" s="20"/>
      <c r="AO354" s="20"/>
      <c r="AP354" s="20"/>
      <c r="AQ354" s="20"/>
      <c r="AR354" s="20"/>
      <c r="AS354" s="20"/>
      <c r="AT354" s="20"/>
      <c r="AU354" s="15"/>
      <c r="AV354" s="15"/>
    </row>
    <row r="355" spans="2:48" ht="15" customHeight="1">
      <c r="C355" s="394"/>
      <c r="D355" s="394"/>
      <c r="E355" s="394"/>
      <c r="F355" s="394"/>
      <c r="G355" s="394"/>
      <c r="H355" s="394"/>
      <c r="I355" s="394"/>
      <c r="J355" s="394"/>
      <c r="K355" s="394"/>
      <c r="L355" s="394"/>
      <c r="M355" s="394"/>
      <c r="N355" s="394"/>
      <c r="O355" s="394"/>
      <c r="P355" s="394"/>
      <c r="Q355" s="394"/>
      <c r="R355" s="394"/>
      <c r="S355" s="394"/>
      <c r="T355" s="394"/>
      <c r="U355" s="394"/>
      <c r="V355" s="394"/>
      <c r="W355" s="394"/>
      <c r="X355" s="394"/>
      <c r="Y355" s="394"/>
      <c r="Z355" s="394"/>
      <c r="AA355" s="394"/>
      <c r="AB355" s="394"/>
      <c r="AC355" s="394"/>
      <c r="AD355" s="394"/>
      <c r="AE355" s="394"/>
      <c r="AF355" s="394"/>
      <c r="AG355" s="394"/>
      <c r="AH355" s="394"/>
      <c r="AI355" s="20"/>
      <c r="AJ355" s="20"/>
      <c r="AK355" s="20"/>
      <c r="AL355" s="20"/>
      <c r="AM355" s="20"/>
      <c r="AN355" s="20"/>
      <c r="AO355" s="20"/>
      <c r="AP355" s="20"/>
      <c r="AQ355" s="20"/>
      <c r="AR355" s="20"/>
      <c r="AS355" s="20"/>
      <c r="AT355" s="20"/>
      <c r="AU355" s="15"/>
      <c r="AV355" s="15"/>
    </row>
    <row r="356" spans="2:48" ht="15" customHeight="1">
      <c r="C356" s="394"/>
      <c r="D356" s="394"/>
      <c r="E356" s="394"/>
      <c r="F356" s="394"/>
      <c r="G356" s="394"/>
      <c r="H356" s="394"/>
      <c r="I356" s="394"/>
      <c r="J356" s="394"/>
      <c r="K356" s="394"/>
      <c r="L356" s="394"/>
      <c r="M356" s="394"/>
      <c r="N356" s="394"/>
      <c r="O356" s="394"/>
      <c r="P356" s="394"/>
      <c r="Q356" s="394"/>
      <c r="R356" s="394"/>
      <c r="S356" s="394"/>
      <c r="T356" s="394"/>
      <c r="U356" s="394"/>
      <c r="V356" s="394"/>
      <c r="W356" s="394"/>
      <c r="X356" s="394"/>
      <c r="Y356" s="394"/>
      <c r="Z356" s="394"/>
      <c r="AA356" s="394"/>
      <c r="AB356" s="394"/>
      <c r="AC356" s="394"/>
      <c r="AD356" s="394"/>
      <c r="AE356" s="394"/>
      <c r="AF356" s="394"/>
      <c r="AG356" s="394"/>
      <c r="AH356" s="394"/>
      <c r="AI356" s="20"/>
      <c r="AJ356" s="20"/>
      <c r="AK356" s="20"/>
      <c r="AL356" s="20"/>
      <c r="AM356" s="20"/>
      <c r="AN356" s="20"/>
      <c r="AO356" s="20"/>
      <c r="AP356" s="20"/>
      <c r="AQ356" s="20"/>
      <c r="AR356" s="20"/>
      <c r="AS356" s="20"/>
      <c r="AT356" s="20"/>
      <c r="AU356" s="15"/>
      <c r="AV356" s="15"/>
    </row>
    <row r="357" spans="2:48" ht="15" customHeight="1">
      <c r="C357" s="394"/>
      <c r="D357" s="394"/>
      <c r="E357" s="394"/>
      <c r="F357" s="394"/>
      <c r="G357" s="394"/>
      <c r="H357" s="394"/>
      <c r="I357" s="394"/>
      <c r="J357" s="394"/>
      <c r="K357" s="394"/>
      <c r="L357" s="394"/>
      <c r="M357" s="394"/>
      <c r="N357" s="394"/>
      <c r="O357" s="394"/>
      <c r="P357" s="394"/>
      <c r="Q357" s="394"/>
      <c r="R357" s="394"/>
      <c r="S357" s="394"/>
      <c r="T357" s="394"/>
      <c r="U357" s="394"/>
      <c r="V357" s="394"/>
      <c r="W357" s="394"/>
      <c r="X357" s="394"/>
      <c r="Y357" s="394"/>
      <c r="Z357" s="394"/>
      <c r="AA357" s="394"/>
      <c r="AB357" s="394"/>
      <c r="AC357" s="394"/>
      <c r="AD357" s="394"/>
      <c r="AE357" s="394"/>
      <c r="AF357" s="394"/>
      <c r="AG357" s="394"/>
      <c r="AH357" s="394"/>
      <c r="AI357" s="20"/>
      <c r="AJ357" s="20"/>
      <c r="AK357" s="20"/>
      <c r="AL357" s="20"/>
      <c r="AM357" s="20"/>
      <c r="AN357" s="20"/>
      <c r="AO357" s="20"/>
      <c r="AP357" s="20"/>
      <c r="AQ357" s="20"/>
      <c r="AR357" s="20"/>
      <c r="AS357" s="20"/>
      <c r="AT357" s="20"/>
      <c r="AU357" s="15"/>
      <c r="AV357" s="15"/>
    </row>
    <row r="358" spans="2:48" ht="15" customHeight="1">
      <c r="C358" s="42"/>
      <c r="D358" s="42"/>
      <c r="E358" s="42"/>
      <c r="F358" s="42"/>
      <c r="G358" s="42"/>
      <c r="H358" s="42"/>
      <c r="I358" s="42"/>
      <c r="J358" s="42"/>
      <c r="K358" s="42"/>
      <c r="L358" s="42"/>
      <c r="M358" s="42"/>
      <c r="N358" s="66" t="s">
        <v>149</v>
      </c>
      <c r="O358" s="42"/>
      <c r="P358" s="42"/>
      <c r="Q358" s="42"/>
      <c r="R358" s="42"/>
      <c r="S358" s="42"/>
      <c r="T358" s="42"/>
      <c r="U358" s="42"/>
      <c r="V358" s="42"/>
      <c r="W358" s="42"/>
      <c r="X358" s="42"/>
      <c r="Y358" s="42"/>
      <c r="Z358" s="42"/>
      <c r="AA358" s="42"/>
      <c r="AB358" s="42"/>
      <c r="AC358" s="42"/>
      <c r="AD358" s="42"/>
      <c r="AE358" s="42"/>
      <c r="AF358" s="42"/>
      <c r="AG358" s="42"/>
      <c r="AH358" s="42"/>
      <c r="AI358" s="20"/>
      <c r="AJ358" s="20"/>
      <c r="AK358" s="20"/>
      <c r="AL358" s="20"/>
      <c r="AM358" s="20"/>
      <c r="AN358" s="20"/>
      <c r="AO358" s="20"/>
      <c r="AP358" s="20"/>
      <c r="AQ358" s="20"/>
      <c r="AR358" s="20"/>
      <c r="AS358" s="20"/>
      <c r="AT358" s="20"/>
      <c r="AU358" s="15"/>
      <c r="AV358" s="15"/>
    </row>
    <row r="359" spans="2:48" ht="22.7" customHeight="1">
      <c r="C359" s="20"/>
      <c r="D359" s="20"/>
      <c r="E359" s="20"/>
      <c r="F359" s="42"/>
      <c r="G359" s="20"/>
      <c r="H359" s="20"/>
      <c r="I359" s="20"/>
      <c r="J359" s="20"/>
      <c r="K359" s="20"/>
      <c r="L359" s="20"/>
      <c r="M359" s="20"/>
      <c r="N359" s="19" t="s">
        <v>150</v>
      </c>
      <c r="O359" s="19"/>
      <c r="P359" s="19"/>
      <c r="Q359" s="19"/>
      <c r="R359" s="19"/>
      <c r="S359" s="19"/>
      <c r="T359" s="397"/>
      <c r="U359" s="397"/>
      <c r="V359" s="397"/>
      <c r="W359" s="397"/>
      <c r="X359" s="397"/>
      <c r="Y359" s="397"/>
      <c r="Z359" s="397"/>
      <c r="AA359" s="397"/>
      <c r="AB359" s="397"/>
      <c r="AC359" s="397"/>
      <c r="AD359" s="397"/>
      <c r="AE359" s="397"/>
      <c r="AF359" s="397"/>
      <c r="AG359" s="397"/>
      <c r="AH359" s="397"/>
      <c r="AI359" s="20"/>
      <c r="AJ359" s="20"/>
      <c r="AK359" s="20"/>
      <c r="AL359" s="20"/>
      <c r="AM359" s="20"/>
      <c r="AN359" s="20"/>
      <c r="AO359" s="20"/>
      <c r="AP359" s="20"/>
      <c r="AQ359" s="20"/>
      <c r="AR359" s="20"/>
      <c r="AS359" s="20"/>
      <c r="AT359" s="20"/>
      <c r="AU359" s="15"/>
      <c r="AV359" s="15"/>
    </row>
    <row r="360" spans="2:48" ht="8.4499999999999993" customHeight="1">
      <c r="C360" s="15"/>
      <c r="D360" s="15"/>
      <c r="E360" s="15"/>
      <c r="F360" s="39"/>
      <c r="G360" s="15"/>
      <c r="H360" s="15"/>
      <c r="I360" s="15"/>
      <c r="J360" s="15"/>
      <c r="K360" s="15"/>
      <c r="L360" s="15"/>
      <c r="M360" s="15"/>
      <c r="T360" s="18"/>
      <c r="U360" s="18"/>
      <c r="V360" s="18"/>
      <c r="W360" s="18"/>
      <c r="X360" s="18"/>
      <c r="Y360" s="18"/>
      <c r="Z360" s="18"/>
      <c r="AA360" s="18"/>
      <c r="AB360" s="18"/>
      <c r="AC360" s="18"/>
      <c r="AD360" s="18"/>
      <c r="AE360" s="18"/>
      <c r="AF360" s="18"/>
      <c r="AG360" s="18"/>
      <c r="AH360" s="18"/>
      <c r="AK360" s="15"/>
      <c r="AL360" s="15"/>
      <c r="AM360" s="15"/>
      <c r="AN360" s="15"/>
      <c r="AO360" s="15"/>
      <c r="AP360" s="15"/>
      <c r="AQ360" s="15"/>
      <c r="AR360" s="15"/>
      <c r="AS360" s="15"/>
      <c r="AT360" s="15"/>
      <c r="AU360" s="15"/>
      <c r="AV360" s="15"/>
    </row>
    <row r="361" spans="2:48" ht="21" customHeight="1">
      <c r="C361" s="15"/>
      <c r="D361" s="15"/>
      <c r="E361" s="15"/>
      <c r="F361" s="39"/>
      <c r="G361" s="15"/>
      <c r="H361" s="15"/>
      <c r="I361" s="15"/>
      <c r="J361" s="15"/>
      <c r="K361" s="15"/>
      <c r="L361" s="15"/>
      <c r="M361" s="15"/>
      <c r="N361" s="19" t="s">
        <v>151</v>
      </c>
      <c r="O361" s="19"/>
      <c r="P361" s="19"/>
      <c r="Q361" s="19"/>
      <c r="R361" s="398"/>
      <c r="S361" s="398"/>
      <c r="T361" s="398"/>
      <c r="U361" s="398"/>
      <c r="V361" s="398"/>
      <c r="W361" s="398"/>
      <c r="X361" s="398"/>
      <c r="Y361" s="398"/>
      <c r="Z361" s="398"/>
      <c r="AA361" s="398"/>
      <c r="AB361" s="398"/>
      <c r="AC361" s="398"/>
      <c r="AD361" s="398"/>
      <c r="AE361" s="398"/>
      <c r="AF361" s="398"/>
      <c r="AG361" s="398"/>
      <c r="AH361" s="398"/>
    </row>
    <row r="362" spans="2:48" ht="15" customHeight="1">
      <c r="C362" s="31"/>
      <c r="D362" s="31"/>
      <c r="E362" s="31"/>
      <c r="F362" s="31"/>
      <c r="G362" s="31"/>
      <c r="H362" s="31"/>
      <c r="I362" s="31"/>
      <c r="J362" s="31"/>
      <c r="K362" s="31"/>
      <c r="L362" s="31"/>
      <c r="N362" s="390" t="s">
        <v>152</v>
      </c>
      <c r="O362" s="391"/>
      <c r="P362" s="391"/>
      <c r="Q362" s="391"/>
      <c r="R362" s="391"/>
      <c r="S362" s="391"/>
      <c r="T362" s="391"/>
      <c r="U362" s="391"/>
      <c r="V362" s="391"/>
      <c r="W362" s="391"/>
      <c r="X362" s="391"/>
      <c r="Y362" s="391"/>
      <c r="Z362" s="391"/>
      <c r="AA362" s="391"/>
      <c r="AB362" s="391"/>
      <c r="AC362" s="391"/>
      <c r="AD362" s="391"/>
      <c r="AE362" s="391"/>
      <c r="AF362" s="391"/>
      <c r="AG362" s="391"/>
      <c r="AH362" s="391"/>
    </row>
    <row r="363" spans="2:48" ht="15.75" customHeight="1">
      <c r="C363" s="31"/>
      <c r="D363" s="31"/>
      <c r="E363" s="31"/>
      <c r="F363" s="31"/>
      <c r="G363" s="31"/>
      <c r="H363" s="31"/>
      <c r="I363" s="31"/>
      <c r="J363" s="31"/>
      <c r="K363" s="31"/>
      <c r="L363" s="31"/>
      <c r="N363" s="392"/>
      <c r="O363" s="392"/>
      <c r="P363" s="392"/>
      <c r="Q363" s="392"/>
      <c r="R363" s="392"/>
      <c r="S363" s="392"/>
      <c r="T363" s="392"/>
      <c r="U363" s="392"/>
      <c r="V363" s="392"/>
      <c r="W363" s="392"/>
      <c r="X363" s="392"/>
      <c r="Y363" s="392"/>
      <c r="Z363" s="392"/>
      <c r="AA363" s="392"/>
      <c r="AB363" s="392"/>
      <c r="AC363" s="392"/>
      <c r="AD363" s="392"/>
      <c r="AE363" s="392"/>
      <c r="AF363" s="392"/>
      <c r="AG363" s="392"/>
      <c r="AH363" s="392"/>
    </row>
    <row r="365" spans="2:48" ht="15" customHeight="1">
      <c r="B365" s="393" t="s">
        <v>153</v>
      </c>
      <c r="C365" s="393"/>
      <c r="D365" s="393"/>
      <c r="E365" s="393"/>
      <c r="F365" s="393"/>
      <c r="G365" s="393"/>
      <c r="H365" s="393"/>
      <c r="I365" s="393"/>
      <c r="J365" s="393"/>
      <c r="K365" s="393"/>
      <c r="L365" s="393"/>
      <c r="M365" s="393"/>
      <c r="N365" s="393"/>
      <c r="O365" s="393"/>
      <c r="P365" s="393"/>
      <c r="Q365" s="393"/>
      <c r="R365" s="393"/>
      <c r="S365" s="393"/>
      <c r="T365" s="393"/>
      <c r="U365" s="393"/>
      <c r="V365" s="393"/>
      <c r="W365" s="393"/>
      <c r="X365" s="393"/>
      <c r="Y365" s="393"/>
      <c r="Z365" s="393"/>
      <c r="AA365" s="393"/>
      <c r="AB365" s="393"/>
      <c r="AC365" s="393"/>
      <c r="AD365" s="393"/>
      <c r="AE365" s="393"/>
      <c r="AF365" s="393"/>
      <c r="AG365" s="393"/>
      <c r="AH365" s="393"/>
    </row>
    <row r="367" spans="2:48" ht="15" customHeight="1">
      <c r="B367" s="395" t="s">
        <v>154</v>
      </c>
      <c r="C367" s="395"/>
      <c r="D367" s="395"/>
      <c r="E367" s="395"/>
      <c r="F367" s="395"/>
      <c r="G367" s="395"/>
      <c r="H367" s="395"/>
      <c r="I367" s="395"/>
      <c r="J367" s="395"/>
      <c r="K367" s="395"/>
      <c r="L367" s="395"/>
      <c r="M367" s="395"/>
      <c r="N367" s="395"/>
      <c r="O367" s="395"/>
      <c r="P367" s="395"/>
      <c r="Q367" s="395"/>
      <c r="R367" s="395"/>
      <c r="S367" s="395"/>
      <c r="T367" s="395"/>
      <c r="U367" s="395"/>
      <c r="V367" s="395"/>
      <c r="W367" s="395"/>
      <c r="X367" s="395"/>
      <c r="Y367" s="395"/>
      <c r="Z367" s="395"/>
      <c r="AA367" s="395"/>
      <c r="AB367" s="395"/>
      <c r="AC367" s="395"/>
      <c r="AD367" s="395"/>
      <c r="AE367" s="395"/>
      <c r="AF367" s="395"/>
      <c r="AG367" s="395"/>
      <c r="AH367" s="395"/>
    </row>
    <row r="368" spans="2:48" ht="15" customHeight="1">
      <c r="B368" s="387" t="s">
        <v>155</v>
      </c>
      <c r="C368" s="388"/>
      <c r="D368" s="388"/>
      <c r="E368" s="389"/>
      <c r="F368" s="387" t="s">
        <v>156</v>
      </c>
      <c r="G368" s="388"/>
      <c r="H368" s="388"/>
      <c r="I368" s="388"/>
      <c r="J368" s="388"/>
      <c r="K368" s="388"/>
      <c r="L368" s="388"/>
      <c r="M368" s="388"/>
      <c r="N368" s="388"/>
      <c r="O368" s="388"/>
      <c r="P368" s="388"/>
      <c r="Q368" s="388"/>
      <c r="R368" s="388"/>
      <c r="S368" s="388"/>
      <c r="T368" s="388"/>
      <c r="U368" s="388"/>
      <c r="V368" s="388"/>
      <c r="W368" s="388"/>
      <c r="X368" s="388"/>
      <c r="Y368" s="388"/>
      <c r="Z368" s="388"/>
      <c r="AA368" s="388"/>
      <c r="AB368" s="389"/>
      <c r="AC368" s="387" t="s">
        <v>157</v>
      </c>
      <c r="AD368" s="388"/>
      <c r="AE368" s="389"/>
      <c r="AF368" s="80"/>
      <c r="AG368" s="387" t="s">
        <v>158</v>
      </c>
      <c r="AH368" s="389"/>
    </row>
    <row r="369" spans="2:34" ht="15" customHeight="1">
      <c r="B369" s="260">
        <v>1</v>
      </c>
      <c r="C369" s="261"/>
      <c r="D369" s="261"/>
      <c r="E369" s="262"/>
      <c r="F369" s="378" t="s">
        <v>159</v>
      </c>
      <c r="G369" s="379"/>
      <c r="H369" s="379"/>
      <c r="I369" s="379"/>
      <c r="J369" s="379"/>
      <c r="K369" s="379"/>
      <c r="L369" s="379"/>
      <c r="M369" s="379"/>
      <c r="N369" s="379"/>
      <c r="O369" s="379"/>
      <c r="P369" s="379"/>
      <c r="Q369" s="379"/>
      <c r="R369" s="379"/>
      <c r="S369" s="379"/>
      <c r="T369" s="379"/>
      <c r="U369" s="379"/>
      <c r="V369" s="379"/>
      <c r="W369" s="379"/>
      <c r="X369" s="379"/>
      <c r="Y369" s="379"/>
      <c r="Z369" s="379"/>
      <c r="AA369" s="379"/>
      <c r="AB369" s="380"/>
      <c r="AC369" s="344"/>
      <c r="AD369" s="345"/>
      <c r="AE369" s="346"/>
      <c r="AF369" s="77"/>
      <c r="AG369" s="270"/>
      <c r="AH369" s="272"/>
    </row>
    <row r="370" spans="2:34" ht="15" customHeight="1">
      <c r="B370" s="263"/>
      <c r="C370" s="264"/>
      <c r="D370" s="264"/>
      <c r="E370" s="265"/>
      <c r="F370" s="381"/>
      <c r="G370" s="382"/>
      <c r="H370" s="382"/>
      <c r="I370" s="382"/>
      <c r="J370" s="382"/>
      <c r="K370" s="382"/>
      <c r="L370" s="382"/>
      <c r="M370" s="382"/>
      <c r="N370" s="382"/>
      <c r="O370" s="382"/>
      <c r="P370" s="382"/>
      <c r="Q370" s="382"/>
      <c r="R370" s="382"/>
      <c r="S370" s="382"/>
      <c r="T370" s="382"/>
      <c r="U370" s="382"/>
      <c r="V370" s="382"/>
      <c r="W370" s="382"/>
      <c r="X370" s="382"/>
      <c r="Y370" s="382"/>
      <c r="Z370" s="382"/>
      <c r="AA370" s="382"/>
      <c r="AB370" s="383"/>
      <c r="AC370" s="347"/>
      <c r="AD370" s="348"/>
      <c r="AE370" s="349"/>
      <c r="AF370" s="79"/>
      <c r="AG370" s="276"/>
      <c r="AH370" s="278"/>
    </row>
    <row r="371" spans="2:34" ht="15" customHeight="1">
      <c r="B371" s="263"/>
      <c r="C371" s="264"/>
      <c r="D371" s="264"/>
      <c r="E371" s="265"/>
      <c r="F371" s="350" t="s">
        <v>160</v>
      </c>
      <c r="G371" s="351"/>
      <c r="H371" s="351"/>
      <c r="I371" s="351"/>
      <c r="J371" s="351"/>
      <c r="K371" s="351"/>
      <c r="L371" s="351"/>
      <c r="M371" s="351"/>
      <c r="N371" s="351"/>
      <c r="O371" s="351"/>
      <c r="P371" s="351"/>
      <c r="Q371" s="351"/>
      <c r="R371" s="351"/>
      <c r="S371" s="351"/>
      <c r="T371" s="351"/>
      <c r="U371" s="351"/>
      <c r="V371" s="351"/>
      <c r="W371" s="351"/>
      <c r="X371" s="351"/>
      <c r="Y371" s="351"/>
      <c r="Z371" s="351"/>
      <c r="AA371" s="351"/>
      <c r="AB371" s="352"/>
      <c r="AC371" s="353"/>
      <c r="AD371" s="354"/>
      <c r="AE371" s="355"/>
      <c r="AF371" s="75"/>
      <c r="AG371" s="279"/>
      <c r="AH371" s="281"/>
    </row>
    <row r="372" spans="2:34" ht="15" customHeight="1">
      <c r="B372" s="266"/>
      <c r="C372" s="267"/>
      <c r="D372" s="267"/>
      <c r="E372" s="268"/>
      <c r="F372" s="350" t="s">
        <v>161</v>
      </c>
      <c r="G372" s="351"/>
      <c r="H372" s="351"/>
      <c r="I372" s="351"/>
      <c r="J372" s="351"/>
      <c r="K372" s="351"/>
      <c r="L372" s="351"/>
      <c r="M372" s="351"/>
      <c r="N372" s="351"/>
      <c r="O372" s="351"/>
      <c r="P372" s="351"/>
      <c r="Q372" s="351"/>
      <c r="R372" s="351"/>
      <c r="S372" s="351"/>
      <c r="T372" s="351"/>
      <c r="U372" s="351"/>
      <c r="V372" s="351"/>
      <c r="W372" s="351"/>
      <c r="X372" s="351"/>
      <c r="Y372" s="351"/>
      <c r="Z372" s="351"/>
      <c r="AA372" s="351"/>
      <c r="AB372" s="352"/>
      <c r="AC372" s="270" t="str">
        <f>IF(X30&lt;&gt;"",IF(X30&gt;39,"Over Age","Yes"),"")</f>
        <v/>
      </c>
      <c r="AD372" s="271"/>
      <c r="AE372" s="272"/>
      <c r="AF372" s="43"/>
      <c r="AG372" s="279"/>
      <c r="AH372" s="281"/>
    </row>
    <row r="373" spans="2:34" ht="15" customHeight="1">
      <c r="B373" s="260">
        <v>2</v>
      </c>
      <c r="C373" s="261"/>
      <c r="D373" s="261"/>
      <c r="E373" s="262"/>
      <c r="F373" s="360" t="s">
        <v>162</v>
      </c>
      <c r="G373" s="361"/>
      <c r="H373" s="361"/>
      <c r="I373" s="361"/>
      <c r="J373" s="361"/>
      <c r="K373" s="361"/>
      <c r="L373" s="361"/>
      <c r="M373" s="361"/>
      <c r="N373" s="361"/>
      <c r="O373" s="361"/>
      <c r="P373" s="361"/>
      <c r="Q373" s="361"/>
      <c r="R373" s="361"/>
      <c r="S373" s="361"/>
      <c r="T373" s="361"/>
      <c r="U373" s="361"/>
      <c r="V373" s="361"/>
      <c r="W373" s="361"/>
      <c r="X373" s="361"/>
      <c r="Y373" s="361"/>
      <c r="Z373" s="361"/>
      <c r="AA373" s="361"/>
      <c r="AB373" s="362"/>
      <c r="AC373" s="353"/>
      <c r="AD373" s="354"/>
      <c r="AE373" s="355"/>
      <c r="AF373" s="75"/>
      <c r="AG373" s="279"/>
      <c r="AH373" s="281"/>
    </row>
    <row r="374" spans="2:34" ht="31.5" customHeight="1">
      <c r="B374" s="266"/>
      <c r="C374" s="267"/>
      <c r="D374" s="267"/>
      <c r="E374" s="268"/>
      <c r="F374" s="363" t="s">
        <v>163</v>
      </c>
      <c r="G374" s="364"/>
      <c r="H374" s="364"/>
      <c r="I374" s="364"/>
      <c r="J374" s="364"/>
      <c r="K374" s="364"/>
      <c r="L374" s="364"/>
      <c r="M374" s="364"/>
      <c r="N374" s="364"/>
      <c r="O374" s="364"/>
      <c r="P374" s="364"/>
      <c r="Q374" s="364"/>
      <c r="R374" s="364"/>
      <c r="S374" s="364"/>
      <c r="T374" s="364"/>
      <c r="U374" s="364"/>
      <c r="V374" s="364"/>
      <c r="W374" s="364"/>
      <c r="X374" s="364"/>
      <c r="Y374" s="364"/>
      <c r="Z374" s="364"/>
      <c r="AA374" s="364"/>
      <c r="AB374" s="365"/>
      <c r="AC374" s="353"/>
      <c r="AD374" s="354"/>
      <c r="AE374" s="355"/>
      <c r="AF374" s="74"/>
      <c r="AG374" s="279"/>
      <c r="AH374" s="281"/>
    </row>
    <row r="375" spans="2:34" ht="15" customHeight="1">
      <c r="B375" s="260">
        <v>3</v>
      </c>
      <c r="C375" s="261"/>
      <c r="D375" s="261"/>
      <c r="E375" s="262"/>
      <c r="F375" s="363" t="s">
        <v>164</v>
      </c>
      <c r="G375" s="364"/>
      <c r="H375" s="364"/>
      <c r="I375" s="364"/>
      <c r="J375" s="364"/>
      <c r="K375" s="364"/>
      <c r="L375" s="364"/>
      <c r="M375" s="364"/>
      <c r="N375" s="364"/>
      <c r="O375" s="364"/>
      <c r="P375" s="364"/>
      <c r="Q375" s="364"/>
      <c r="R375" s="364"/>
      <c r="S375" s="364"/>
      <c r="T375" s="364"/>
      <c r="U375" s="364"/>
      <c r="V375" s="364"/>
      <c r="W375" s="364"/>
      <c r="X375" s="364"/>
      <c r="Y375" s="364"/>
      <c r="Z375" s="364"/>
      <c r="AA375" s="364"/>
      <c r="AB375" s="365"/>
      <c r="AC375" s="353"/>
      <c r="AD375" s="354"/>
      <c r="AE375" s="355"/>
      <c r="AF375" s="76"/>
      <c r="AG375" s="279"/>
      <c r="AH375" s="281"/>
    </row>
    <row r="376" spans="2:34" ht="15" customHeight="1">
      <c r="B376" s="263"/>
      <c r="C376" s="264"/>
      <c r="D376" s="264"/>
      <c r="E376" s="265"/>
      <c r="F376" s="360" t="s">
        <v>165</v>
      </c>
      <c r="G376" s="361"/>
      <c r="H376" s="361"/>
      <c r="I376" s="361"/>
      <c r="J376" s="361"/>
      <c r="K376" s="361"/>
      <c r="L376" s="361"/>
      <c r="M376" s="361"/>
      <c r="N376" s="361"/>
      <c r="O376" s="361"/>
      <c r="P376" s="361"/>
      <c r="Q376" s="361"/>
      <c r="R376" s="361"/>
      <c r="S376" s="361"/>
      <c r="T376" s="361"/>
      <c r="U376" s="361"/>
      <c r="V376" s="361"/>
      <c r="W376" s="361"/>
      <c r="X376" s="361"/>
      <c r="Y376" s="361"/>
      <c r="Z376" s="361"/>
      <c r="AA376" s="361"/>
      <c r="AB376" s="362"/>
      <c r="AC376" s="353"/>
      <c r="AD376" s="354"/>
      <c r="AE376" s="355"/>
      <c r="AF376" s="74"/>
      <c r="AG376" s="279"/>
      <c r="AH376" s="281"/>
    </row>
    <row r="377" spans="2:34" ht="15" customHeight="1">
      <c r="B377" s="263"/>
      <c r="C377" s="264"/>
      <c r="D377" s="264"/>
      <c r="E377" s="265"/>
      <c r="F377" s="360" t="s">
        <v>166</v>
      </c>
      <c r="G377" s="361"/>
      <c r="H377" s="361"/>
      <c r="I377" s="361"/>
      <c r="J377" s="361"/>
      <c r="K377" s="361"/>
      <c r="L377" s="361"/>
      <c r="M377" s="361"/>
      <c r="N377" s="361"/>
      <c r="O377" s="361"/>
      <c r="P377" s="361"/>
      <c r="Q377" s="361"/>
      <c r="R377" s="361"/>
      <c r="S377" s="361"/>
      <c r="T377" s="361"/>
      <c r="U377" s="361"/>
      <c r="V377" s="361"/>
      <c r="W377" s="361"/>
      <c r="X377" s="361"/>
      <c r="Y377" s="361"/>
      <c r="Z377" s="361"/>
      <c r="AA377" s="361"/>
      <c r="AB377" s="362"/>
      <c r="AC377" s="384" t="str">
        <f>S91&amp;" years"</f>
        <v>0 years</v>
      </c>
      <c r="AD377" s="385"/>
      <c r="AE377" s="386"/>
      <c r="AF377" s="76"/>
      <c r="AG377" s="70"/>
      <c r="AH377" s="71"/>
    </row>
    <row r="378" spans="2:34" ht="15" customHeight="1">
      <c r="B378" s="266"/>
      <c r="C378" s="267"/>
      <c r="D378" s="267"/>
      <c r="E378" s="268"/>
      <c r="F378" s="360" t="s">
        <v>167</v>
      </c>
      <c r="G378" s="361"/>
      <c r="H378" s="361"/>
      <c r="I378" s="361"/>
      <c r="J378" s="361"/>
      <c r="K378" s="361"/>
      <c r="L378" s="361"/>
      <c r="M378" s="361"/>
      <c r="N378" s="361"/>
      <c r="O378" s="361"/>
      <c r="P378" s="361"/>
      <c r="Q378" s="361"/>
      <c r="R378" s="361"/>
      <c r="S378" s="361"/>
      <c r="T378" s="361"/>
      <c r="U378" s="361"/>
      <c r="V378" s="361"/>
      <c r="W378" s="361"/>
      <c r="X378" s="361"/>
      <c r="Y378" s="361"/>
      <c r="Z378" s="361"/>
      <c r="AA378" s="361"/>
      <c r="AB378" s="362"/>
      <c r="AC378" s="353"/>
      <c r="AD378" s="354"/>
      <c r="AE378" s="355"/>
      <c r="AF378" s="76"/>
      <c r="AG378" s="279"/>
      <c r="AH378" s="281"/>
    </row>
    <row r="379" spans="2:34" ht="15" customHeight="1">
      <c r="B379" s="357">
        <v>4</v>
      </c>
      <c r="C379" s="358"/>
      <c r="D379" s="358"/>
      <c r="E379" s="359"/>
      <c r="F379" s="360" t="s">
        <v>168</v>
      </c>
      <c r="G379" s="361"/>
      <c r="H379" s="361"/>
      <c r="I379" s="361"/>
      <c r="J379" s="361"/>
      <c r="K379" s="361"/>
      <c r="L379" s="361"/>
      <c r="M379" s="361"/>
      <c r="N379" s="361"/>
      <c r="O379" s="361"/>
      <c r="P379" s="361"/>
      <c r="Q379" s="361"/>
      <c r="R379" s="361"/>
      <c r="S379" s="361"/>
      <c r="T379" s="361"/>
      <c r="U379" s="361"/>
      <c r="V379" s="361"/>
      <c r="W379" s="361"/>
      <c r="X379" s="361"/>
      <c r="Y379" s="361"/>
      <c r="Z379" s="361"/>
      <c r="AA379" s="361"/>
      <c r="AB379" s="362"/>
      <c r="AC379" s="279" t="str">
        <f>IF(C126="","",IF(C126="Yes","No","Yes"))</f>
        <v/>
      </c>
      <c r="AD379" s="280"/>
      <c r="AE379" s="281"/>
      <c r="AF379" s="44"/>
      <c r="AG379" s="279"/>
      <c r="AH379" s="281"/>
    </row>
    <row r="380" spans="2:34" ht="15" customHeight="1">
      <c r="B380" s="260">
        <v>5</v>
      </c>
      <c r="C380" s="261"/>
      <c r="D380" s="261"/>
      <c r="E380" s="262"/>
      <c r="F380" s="360" t="s">
        <v>169</v>
      </c>
      <c r="G380" s="361"/>
      <c r="H380" s="361"/>
      <c r="I380" s="361"/>
      <c r="J380" s="361"/>
      <c r="K380" s="361"/>
      <c r="L380" s="361"/>
      <c r="M380" s="361"/>
      <c r="N380" s="361"/>
      <c r="O380" s="361"/>
      <c r="P380" s="361"/>
      <c r="Q380" s="361"/>
      <c r="R380" s="361"/>
      <c r="S380" s="361"/>
      <c r="T380" s="361"/>
      <c r="U380" s="361"/>
      <c r="V380" s="361"/>
      <c r="W380" s="361"/>
      <c r="X380" s="361"/>
      <c r="Y380" s="361"/>
      <c r="Z380" s="361"/>
      <c r="AA380" s="361"/>
      <c r="AB380" s="362"/>
      <c r="AC380" s="353"/>
      <c r="AD380" s="354"/>
      <c r="AE380" s="355"/>
      <c r="AF380" s="76"/>
      <c r="AG380" s="279"/>
      <c r="AH380" s="281"/>
    </row>
    <row r="381" spans="2:34" ht="15" customHeight="1">
      <c r="B381" s="266"/>
      <c r="C381" s="267"/>
      <c r="D381" s="267"/>
      <c r="E381" s="268"/>
      <c r="F381" s="363" t="s">
        <v>170</v>
      </c>
      <c r="G381" s="364"/>
      <c r="H381" s="364"/>
      <c r="I381" s="364"/>
      <c r="J381" s="364"/>
      <c r="K381" s="364"/>
      <c r="L381" s="364"/>
      <c r="M381" s="364"/>
      <c r="N381" s="364"/>
      <c r="O381" s="364"/>
      <c r="P381" s="364"/>
      <c r="Q381" s="364"/>
      <c r="R381" s="364"/>
      <c r="S381" s="364"/>
      <c r="T381" s="364"/>
      <c r="U381" s="364"/>
      <c r="V381" s="364"/>
      <c r="W381" s="364"/>
      <c r="X381" s="364"/>
      <c r="Y381" s="364"/>
      <c r="Z381" s="364"/>
      <c r="AA381" s="364"/>
      <c r="AB381" s="365"/>
      <c r="AC381" s="344"/>
      <c r="AD381" s="345"/>
      <c r="AE381" s="346"/>
      <c r="AF381" s="74"/>
      <c r="AG381" s="279"/>
      <c r="AH381" s="281"/>
    </row>
    <row r="382" spans="2:34" ht="15" customHeight="1">
      <c r="B382" s="260">
        <v>6</v>
      </c>
      <c r="C382" s="261"/>
      <c r="D382" s="261"/>
      <c r="E382" s="262"/>
      <c r="F382" s="366" t="s">
        <v>171</v>
      </c>
      <c r="G382" s="367"/>
      <c r="H382" s="367"/>
      <c r="I382" s="367"/>
      <c r="J382" s="367"/>
      <c r="K382" s="367"/>
      <c r="L382" s="367"/>
      <c r="M382" s="367"/>
      <c r="N382" s="367"/>
      <c r="O382" s="367"/>
      <c r="P382" s="367"/>
      <c r="Q382" s="367"/>
      <c r="R382" s="367"/>
      <c r="S382" s="367"/>
      <c r="T382" s="367"/>
      <c r="U382" s="367"/>
      <c r="V382" s="367"/>
      <c r="W382" s="367"/>
      <c r="X382" s="367"/>
      <c r="Y382" s="367"/>
      <c r="Z382" s="367"/>
      <c r="AA382" s="367"/>
      <c r="AB382" s="368"/>
      <c r="AC382" s="344"/>
      <c r="AD382" s="345"/>
      <c r="AE382" s="346"/>
      <c r="AF382" s="77"/>
      <c r="AG382" s="270"/>
      <c r="AH382" s="272"/>
    </row>
    <row r="383" spans="2:34" ht="15" customHeight="1">
      <c r="B383" s="263"/>
      <c r="C383" s="264"/>
      <c r="D383" s="264"/>
      <c r="E383" s="265"/>
      <c r="F383" s="369"/>
      <c r="G383" s="370"/>
      <c r="H383" s="370"/>
      <c r="I383" s="370"/>
      <c r="J383" s="370"/>
      <c r="K383" s="370"/>
      <c r="L383" s="370"/>
      <c r="M383" s="370"/>
      <c r="N383" s="370"/>
      <c r="O383" s="370"/>
      <c r="P383" s="370"/>
      <c r="Q383" s="370"/>
      <c r="R383" s="370"/>
      <c r="S383" s="370"/>
      <c r="T383" s="370"/>
      <c r="U383" s="370"/>
      <c r="V383" s="370"/>
      <c r="W383" s="370"/>
      <c r="X383" s="370"/>
      <c r="Y383" s="370"/>
      <c r="Z383" s="370"/>
      <c r="AA383" s="370"/>
      <c r="AB383" s="371"/>
      <c r="AC383" s="375"/>
      <c r="AD383" s="376"/>
      <c r="AE383" s="377"/>
      <c r="AF383" s="78"/>
      <c r="AG383" s="273"/>
      <c r="AH383" s="275"/>
    </row>
    <row r="384" spans="2:34" ht="10.35" customHeight="1">
      <c r="B384" s="266"/>
      <c r="C384" s="267"/>
      <c r="D384" s="267"/>
      <c r="E384" s="268"/>
      <c r="F384" s="372"/>
      <c r="G384" s="373"/>
      <c r="H384" s="373"/>
      <c r="I384" s="373"/>
      <c r="J384" s="373"/>
      <c r="K384" s="373"/>
      <c r="L384" s="373"/>
      <c r="M384" s="373"/>
      <c r="N384" s="373"/>
      <c r="O384" s="373"/>
      <c r="P384" s="373"/>
      <c r="Q384" s="373"/>
      <c r="R384" s="373"/>
      <c r="S384" s="373"/>
      <c r="T384" s="373"/>
      <c r="U384" s="373"/>
      <c r="V384" s="373"/>
      <c r="W384" s="373"/>
      <c r="X384" s="373"/>
      <c r="Y384" s="373"/>
      <c r="Z384" s="373"/>
      <c r="AA384" s="373"/>
      <c r="AB384" s="374"/>
      <c r="AC384" s="347"/>
      <c r="AD384" s="348"/>
      <c r="AE384" s="349"/>
      <c r="AF384" s="79"/>
      <c r="AG384" s="276"/>
      <c r="AH384" s="278"/>
    </row>
    <row r="385" spans="2:34" ht="19.5" customHeight="1">
      <c r="B385" s="260" t="s">
        <v>172</v>
      </c>
      <c r="C385" s="261"/>
      <c r="D385" s="261"/>
      <c r="E385" s="262"/>
      <c r="F385" s="350" t="s">
        <v>173</v>
      </c>
      <c r="G385" s="351"/>
      <c r="H385" s="351"/>
      <c r="I385" s="351"/>
      <c r="J385" s="351"/>
      <c r="K385" s="351"/>
      <c r="L385" s="351"/>
      <c r="M385" s="351"/>
      <c r="N385" s="351"/>
      <c r="O385" s="351"/>
      <c r="P385" s="351"/>
      <c r="Q385" s="351"/>
      <c r="R385" s="351"/>
      <c r="S385" s="351"/>
      <c r="T385" s="351"/>
      <c r="U385" s="351"/>
      <c r="V385" s="351"/>
      <c r="W385" s="351"/>
      <c r="X385" s="351"/>
      <c r="Y385" s="351"/>
      <c r="Z385" s="351"/>
      <c r="AA385" s="351"/>
      <c r="AB385" s="352"/>
      <c r="AC385" s="353"/>
      <c r="AD385" s="354"/>
      <c r="AE385" s="355"/>
      <c r="AF385" s="81"/>
      <c r="AG385" s="72"/>
      <c r="AH385" s="73"/>
    </row>
    <row r="386" spans="2:34" ht="15" customHeight="1">
      <c r="B386" s="263"/>
      <c r="C386" s="264"/>
      <c r="D386" s="264"/>
      <c r="E386" s="265"/>
      <c r="F386" s="378" t="s">
        <v>174</v>
      </c>
      <c r="G386" s="379"/>
      <c r="H386" s="379"/>
      <c r="I386" s="379"/>
      <c r="J386" s="379"/>
      <c r="K386" s="379"/>
      <c r="L386" s="379"/>
      <c r="M386" s="379"/>
      <c r="N386" s="379"/>
      <c r="O386" s="379"/>
      <c r="P386" s="379"/>
      <c r="Q386" s="379"/>
      <c r="R386" s="379"/>
      <c r="S386" s="379"/>
      <c r="T386" s="379"/>
      <c r="U386" s="379"/>
      <c r="V386" s="379"/>
      <c r="W386" s="379"/>
      <c r="X386" s="379"/>
      <c r="Y386" s="379"/>
      <c r="Z386" s="379"/>
      <c r="AA386" s="379"/>
      <c r="AB386" s="380"/>
      <c r="AC386" s="344"/>
      <c r="AD386" s="345"/>
      <c r="AE386" s="346"/>
      <c r="AF386" s="76"/>
      <c r="AG386" s="270"/>
      <c r="AH386" s="272"/>
    </row>
    <row r="387" spans="2:34" ht="20.100000000000001" customHeight="1">
      <c r="B387" s="263"/>
      <c r="C387" s="264"/>
      <c r="D387" s="264"/>
      <c r="E387" s="265"/>
      <c r="F387" s="381"/>
      <c r="G387" s="382"/>
      <c r="H387" s="382"/>
      <c r="I387" s="382"/>
      <c r="J387" s="382"/>
      <c r="K387" s="382"/>
      <c r="L387" s="382"/>
      <c r="M387" s="382"/>
      <c r="N387" s="382"/>
      <c r="O387" s="382"/>
      <c r="P387" s="382"/>
      <c r="Q387" s="382"/>
      <c r="R387" s="382"/>
      <c r="S387" s="382"/>
      <c r="T387" s="382"/>
      <c r="U387" s="382"/>
      <c r="V387" s="382"/>
      <c r="W387" s="382"/>
      <c r="X387" s="382"/>
      <c r="Y387" s="382"/>
      <c r="Z387" s="382"/>
      <c r="AA387" s="382"/>
      <c r="AB387" s="383"/>
      <c r="AC387" s="347"/>
      <c r="AD387" s="348"/>
      <c r="AE387" s="349"/>
      <c r="AF387" s="88"/>
      <c r="AG387" s="276"/>
      <c r="AH387" s="278"/>
    </row>
    <row r="388" spans="2:34" ht="38.1" customHeight="1">
      <c r="B388" s="263"/>
      <c r="C388" s="264"/>
      <c r="D388" s="264"/>
      <c r="E388" s="265"/>
      <c r="F388" s="350" t="s">
        <v>175</v>
      </c>
      <c r="G388" s="351"/>
      <c r="H388" s="351"/>
      <c r="I388" s="351"/>
      <c r="J388" s="351"/>
      <c r="K388" s="351"/>
      <c r="L388" s="351"/>
      <c r="M388" s="351"/>
      <c r="N388" s="351"/>
      <c r="O388" s="351"/>
      <c r="P388" s="351"/>
      <c r="Q388" s="351"/>
      <c r="R388" s="351"/>
      <c r="S388" s="351"/>
      <c r="T388" s="351"/>
      <c r="U388" s="351"/>
      <c r="V388" s="351"/>
      <c r="W388" s="351"/>
      <c r="X388" s="351"/>
      <c r="Y388" s="351"/>
      <c r="Z388" s="351"/>
      <c r="AA388" s="351"/>
      <c r="AB388" s="352"/>
      <c r="AC388" s="353"/>
      <c r="AD388" s="354"/>
      <c r="AE388" s="355"/>
      <c r="AF388" s="74"/>
      <c r="AG388" s="279"/>
      <c r="AH388" s="281"/>
    </row>
    <row r="389" spans="2:34" ht="21.6" customHeight="1">
      <c r="B389" s="266"/>
      <c r="C389" s="267"/>
      <c r="D389" s="267"/>
      <c r="E389" s="268"/>
      <c r="F389" s="350" t="s">
        <v>176</v>
      </c>
      <c r="G389" s="351"/>
      <c r="H389" s="351"/>
      <c r="I389" s="351"/>
      <c r="J389" s="351"/>
      <c r="K389" s="351"/>
      <c r="L389" s="351"/>
      <c r="M389" s="351"/>
      <c r="N389" s="351"/>
      <c r="O389" s="351"/>
      <c r="P389" s="351"/>
      <c r="Q389" s="351"/>
      <c r="R389" s="351"/>
      <c r="S389" s="351"/>
      <c r="T389" s="351"/>
      <c r="U389" s="351"/>
      <c r="V389" s="351"/>
      <c r="W389" s="351"/>
      <c r="X389" s="351"/>
      <c r="Y389" s="351"/>
      <c r="Z389" s="351"/>
      <c r="AA389" s="351"/>
      <c r="AB389" s="352"/>
      <c r="AC389" s="353"/>
      <c r="AD389" s="354"/>
      <c r="AE389" s="355"/>
      <c r="AF389" s="74"/>
      <c r="AG389" s="70"/>
      <c r="AH389" s="71"/>
    </row>
    <row r="390" spans="2:34" ht="15" customHeight="1">
      <c r="B390" s="279" t="s">
        <v>177</v>
      </c>
      <c r="C390" s="280"/>
      <c r="D390" s="280"/>
      <c r="E390" s="281"/>
      <c r="F390" s="350" t="s">
        <v>178</v>
      </c>
      <c r="G390" s="351"/>
      <c r="H390" s="351"/>
      <c r="I390" s="351"/>
      <c r="J390" s="351"/>
      <c r="K390" s="351"/>
      <c r="L390" s="351"/>
      <c r="M390" s="351"/>
      <c r="N390" s="351"/>
      <c r="O390" s="351"/>
      <c r="P390" s="351"/>
      <c r="Q390" s="351"/>
      <c r="R390" s="351"/>
      <c r="S390" s="351"/>
      <c r="T390" s="351"/>
      <c r="U390" s="351"/>
      <c r="V390" s="351"/>
      <c r="W390" s="351"/>
      <c r="X390" s="351"/>
      <c r="Y390" s="351"/>
      <c r="Z390" s="351"/>
      <c r="AA390" s="351"/>
      <c r="AB390" s="352"/>
      <c r="AC390" s="353"/>
      <c r="AD390" s="354"/>
      <c r="AE390" s="355"/>
      <c r="AF390" s="75"/>
      <c r="AG390" s="279"/>
      <c r="AH390" s="281"/>
    </row>
    <row r="392" spans="2:34" ht="15" customHeight="1">
      <c r="B392" s="356" t="s">
        <v>179</v>
      </c>
      <c r="C392" s="356"/>
      <c r="D392" s="356"/>
      <c r="E392" s="356"/>
      <c r="F392" s="356"/>
      <c r="G392" s="356"/>
      <c r="H392" s="356"/>
      <c r="I392" s="356"/>
      <c r="J392" s="356"/>
      <c r="K392" s="356"/>
      <c r="L392" s="356"/>
      <c r="M392" s="356"/>
      <c r="N392" s="356"/>
      <c r="O392" s="356"/>
      <c r="P392" s="356"/>
      <c r="Q392" s="356"/>
      <c r="R392" s="356"/>
      <c r="S392" s="356"/>
      <c r="T392" s="356"/>
      <c r="U392" s="356"/>
      <c r="V392" s="356"/>
      <c r="W392" s="356"/>
      <c r="X392" s="356"/>
      <c r="Y392" s="356"/>
      <c r="Z392" s="356"/>
      <c r="AA392" s="356"/>
      <c r="AB392" s="356"/>
      <c r="AC392" s="356"/>
      <c r="AD392" s="356"/>
      <c r="AE392" s="356"/>
      <c r="AF392" s="356"/>
      <c r="AG392" s="356"/>
      <c r="AH392" s="356"/>
    </row>
    <row r="393" spans="2:34" ht="15" customHeight="1">
      <c r="B393" s="301" t="s">
        <v>155</v>
      </c>
      <c r="C393" s="302"/>
      <c r="D393" s="302"/>
      <c r="E393" s="303"/>
      <c r="F393" s="301" t="s">
        <v>156</v>
      </c>
      <c r="G393" s="302"/>
      <c r="H393" s="302"/>
      <c r="I393" s="302"/>
      <c r="J393" s="302"/>
      <c r="K393" s="302"/>
      <c r="L393" s="302"/>
      <c r="M393" s="302"/>
      <c r="N393" s="302"/>
      <c r="O393" s="302"/>
      <c r="P393" s="302"/>
      <c r="Q393" s="302"/>
      <c r="R393" s="302"/>
      <c r="S393" s="302"/>
      <c r="T393" s="302"/>
      <c r="U393" s="302"/>
      <c r="V393" s="302"/>
      <c r="W393" s="302"/>
      <c r="X393" s="302"/>
      <c r="Y393" s="302"/>
      <c r="Z393" s="302"/>
      <c r="AA393" s="302"/>
      <c r="AB393" s="303"/>
      <c r="AC393" s="301" t="s">
        <v>157</v>
      </c>
      <c r="AD393" s="302"/>
      <c r="AE393" s="303"/>
      <c r="AF393" s="45"/>
      <c r="AG393" s="301" t="s">
        <v>158</v>
      </c>
      <c r="AH393" s="303"/>
    </row>
    <row r="394" spans="2:34" ht="15" customHeight="1">
      <c r="B394" s="279">
        <v>5</v>
      </c>
      <c r="C394" s="280"/>
      <c r="D394" s="280"/>
      <c r="E394" s="281"/>
      <c r="F394" s="298" t="s">
        <v>180</v>
      </c>
      <c r="G394" s="299"/>
      <c r="H394" s="299"/>
      <c r="I394" s="299"/>
      <c r="J394" s="299"/>
      <c r="K394" s="299"/>
      <c r="L394" s="299"/>
      <c r="M394" s="299"/>
      <c r="N394" s="299"/>
      <c r="O394" s="299"/>
      <c r="P394" s="299"/>
      <c r="Q394" s="299"/>
      <c r="R394" s="299"/>
      <c r="S394" s="299"/>
      <c r="T394" s="299"/>
      <c r="U394" s="299"/>
      <c r="V394" s="299"/>
      <c r="W394" s="299"/>
      <c r="X394" s="299"/>
      <c r="Y394" s="299"/>
      <c r="Z394" s="299"/>
      <c r="AA394" s="299"/>
      <c r="AB394" s="300"/>
      <c r="AC394" s="279"/>
      <c r="AD394" s="280"/>
      <c r="AE394" s="281"/>
      <c r="AF394" s="44"/>
      <c r="AG394" s="279"/>
      <c r="AH394" s="281"/>
    </row>
    <row r="395" spans="2:34" ht="15" customHeight="1">
      <c r="B395" s="279">
        <v>8</v>
      </c>
      <c r="C395" s="280"/>
      <c r="D395" s="280"/>
      <c r="E395" s="281"/>
      <c r="F395" s="298" t="s">
        <v>181</v>
      </c>
      <c r="G395" s="299"/>
      <c r="H395" s="299"/>
      <c r="I395" s="299"/>
      <c r="J395" s="299"/>
      <c r="K395" s="299"/>
      <c r="L395" s="299"/>
      <c r="M395" s="299"/>
      <c r="N395" s="299"/>
      <c r="O395" s="299"/>
      <c r="P395" s="299"/>
      <c r="Q395" s="299"/>
      <c r="R395" s="299"/>
      <c r="S395" s="299"/>
      <c r="T395" s="299"/>
      <c r="U395" s="299"/>
      <c r="V395" s="299"/>
      <c r="W395" s="299"/>
      <c r="X395" s="299"/>
      <c r="Y395" s="299"/>
      <c r="Z395" s="299"/>
      <c r="AA395" s="299"/>
      <c r="AB395" s="300"/>
      <c r="AC395" s="279"/>
      <c r="AD395" s="280"/>
      <c r="AE395" s="281"/>
      <c r="AF395" s="44"/>
      <c r="AG395" s="279"/>
      <c r="AH395" s="281"/>
    </row>
    <row r="396" spans="2:34" ht="15" customHeight="1">
      <c r="B396" s="260" t="s">
        <v>182</v>
      </c>
      <c r="C396" s="261"/>
      <c r="D396" s="261"/>
      <c r="E396" s="262"/>
      <c r="F396" s="269" t="s">
        <v>183</v>
      </c>
      <c r="G396" s="269"/>
      <c r="H396" s="269"/>
      <c r="I396" s="269"/>
      <c r="J396" s="269"/>
      <c r="K396" s="269"/>
      <c r="L396" s="269"/>
      <c r="M396" s="269"/>
      <c r="N396" s="269"/>
      <c r="O396" s="269"/>
      <c r="P396" s="269"/>
      <c r="Q396" s="269"/>
      <c r="R396" s="269"/>
      <c r="S396" s="269"/>
      <c r="T396" s="269"/>
      <c r="U396" s="269"/>
      <c r="V396" s="269"/>
      <c r="W396" s="269"/>
      <c r="X396" s="269"/>
      <c r="Y396" s="269"/>
      <c r="Z396" s="269"/>
      <c r="AA396" s="269"/>
      <c r="AB396" s="269"/>
      <c r="AC396" s="270"/>
      <c r="AD396" s="271"/>
      <c r="AE396" s="272"/>
      <c r="AF396" s="43"/>
      <c r="AG396" s="270"/>
      <c r="AH396" s="272"/>
    </row>
    <row r="397" spans="2:34" ht="15" customHeight="1">
      <c r="B397" s="263"/>
      <c r="C397" s="264"/>
      <c r="D397" s="264"/>
      <c r="E397" s="265"/>
      <c r="F397" s="269"/>
      <c r="G397" s="269"/>
      <c r="H397" s="269"/>
      <c r="I397" s="269"/>
      <c r="J397" s="269"/>
      <c r="K397" s="269"/>
      <c r="L397" s="269"/>
      <c r="M397" s="269"/>
      <c r="N397" s="269"/>
      <c r="O397" s="269"/>
      <c r="P397" s="269"/>
      <c r="Q397" s="269"/>
      <c r="R397" s="269"/>
      <c r="S397" s="269"/>
      <c r="T397" s="269"/>
      <c r="U397" s="269"/>
      <c r="V397" s="269"/>
      <c r="W397" s="269"/>
      <c r="X397" s="269"/>
      <c r="Y397" s="269"/>
      <c r="Z397" s="269"/>
      <c r="AA397" s="269"/>
      <c r="AB397" s="269"/>
      <c r="AC397" s="273"/>
      <c r="AD397" s="274"/>
      <c r="AE397" s="275"/>
      <c r="AF397" s="57"/>
      <c r="AG397" s="273"/>
      <c r="AH397" s="275"/>
    </row>
    <row r="398" spans="2:34" ht="15" customHeight="1">
      <c r="B398" s="263"/>
      <c r="C398" s="264"/>
      <c r="D398" s="264"/>
      <c r="E398" s="265"/>
      <c r="F398" s="269"/>
      <c r="G398" s="269"/>
      <c r="H398" s="269"/>
      <c r="I398" s="269"/>
      <c r="J398" s="269"/>
      <c r="K398" s="269"/>
      <c r="L398" s="269"/>
      <c r="M398" s="269"/>
      <c r="N398" s="269"/>
      <c r="O398" s="269"/>
      <c r="P398" s="269"/>
      <c r="Q398" s="269"/>
      <c r="R398" s="269"/>
      <c r="S398" s="269"/>
      <c r="T398" s="269"/>
      <c r="U398" s="269"/>
      <c r="V398" s="269"/>
      <c r="W398" s="269"/>
      <c r="X398" s="269"/>
      <c r="Y398" s="269"/>
      <c r="Z398" s="269"/>
      <c r="AA398" s="269"/>
      <c r="AB398" s="269"/>
      <c r="AC398" s="276"/>
      <c r="AD398" s="277"/>
      <c r="AE398" s="278"/>
      <c r="AF398" s="46"/>
      <c r="AG398" s="276"/>
      <c r="AH398" s="278"/>
    </row>
    <row r="399" spans="2:34" ht="19.7" customHeight="1">
      <c r="B399" s="263"/>
      <c r="C399" s="264"/>
      <c r="D399" s="264"/>
      <c r="E399" s="265"/>
      <c r="F399" s="269" t="s">
        <v>184</v>
      </c>
      <c r="G399" s="269"/>
      <c r="H399" s="269"/>
      <c r="I399" s="269"/>
      <c r="J399" s="269"/>
      <c r="K399" s="269"/>
      <c r="L399" s="269"/>
      <c r="M399" s="269"/>
      <c r="N399" s="269"/>
      <c r="O399" s="269"/>
      <c r="P399" s="269"/>
      <c r="Q399" s="269"/>
      <c r="R399" s="269"/>
      <c r="S399" s="269"/>
      <c r="T399" s="269"/>
      <c r="U399" s="269"/>
      <c r="V399" s="269"/>
      <c r="W399" s="269"/>
      <c r="X399" s="269"/>
      <c r="Y399" s="269"/>
      <c r="Z399" s="269"/>
      <c r="AA399" s="269"/>
      <c r="AB399" s="269"/>
      <c r="AC399" s="279"/>
      <c r="AD399" s="280"/>
      <c r="AE399" s="281"/>
      <c r="AF399" s="44"/>
      <c r="AG399" s="279"/>
      <c r="AH399" s="281"/>
    </row>
    <row r="400" spans="2:34" ht="15" customHeight="1">
      <c r="B400" s="266"/>
      <c r="C400" s="267"/>
      <c r="D400" s="267"/>
      <c r="E400" s="268"/>
      <c r="F400" s="269" t="s">
        <v>185</v>
      </c>
      <c r="G400" s="269"/>
      <c r="H400" s="269"/>
      <c r="I400" s="269"/>
      <c r="J400" s="269"/>
      <c r="K400" s="269"/>
      <c r="L400" s="269"/>
      <c r="M400" s="269"/>
      <c r="N400" s="269"/>
      <c r="O400" s="269"/>
      <c r="P400" s="269"/>
      <c r="Q400" s="269"/>
      <c r="R400" s="269"/>
      <c r="S400" s="269"/>
      <c r="T400" s="269"/>
      <c r="U400" s="269"/>
      <c r="V400" s="269"/>
      <c r="W400" s="269"/>
      <c r="X400" s="269"/>
      <c r="Y400" s="269"/>
      <c r="Z400" s="269"/>
      <c r="AA400" s="269"/>
      <c r="AB400" s="269"/>
      <c r="AC400" s="279"/>
      <c r="AD400" s="280"/>
      <c r="AE400" s="281"/>
      <c r="AF400" s="44"/>
      <c r="AG400" s="279"/>
      <c r="AH400" s="281"/>
    </row>
    <row r="401" spans="2:34" ht="15" customHeight="1">
      <c r="B401" s="260" t="s">
        <v>186</v>
      </c>
      <c r="C401" s="261"/>
      <c r="D401" s="261"/>
      <c r="E401" s="262"/>
      <c r="F401" s="269" t="s">
        <v>187</v>
      </c>
      <c r="G401" s="269"/>
      <c r="H401" s="269"/>
      <c r="I401" s="269"/>
      <c r="J401" s="269"/>
      <c r="K401" s="269"/>
      <c r="L401" s="269"/>
      <c r="M401" s="269"/>
      <c r="N401" s="269"/>
      <c r="O401" s="269"/>
      <c r="P401" s="269"/>
      <c r="Q401" s="269"/>
      <c r="R401" s="269"/>
      <c r="S401" s="269"/>
      <c r="T401" s="269"/>
      <c r="U401" s="269"/>
      <c r="V401" s="269"/>
      <c r="W401" s="269"/>
      <c r="X401" s="269"/>
      <c r="Y401" s="269"/>
      <c r="Z401" s="269"/>
      <c r="AA401" s="269"/>
      <c r="AB401" s="269"/>
      <c r="AC401" s="279"/>
      <c r="AD401" s="280"/>
      <c r="AE401" s="281"/>
      <c r="AF401" s="44"/>
      <c r="AG401" s="279"/>
      <c r="AH401" s="281"/>
    </row>
    <row r="402" spans="2:34" ht="19.350000000000001" customHeight="1">
      <c r="B402" s="263"/>
      <c r="C402" s="264"/>
      <c r="D402" s="264"/>
      <c r="E402" s="265"/>
      <c r="F402" s="269" t="s">
        <v>184</v>
      </c>
      <c r="G402" s="269"/>
      <c r="H402" s="269"/>
      <c r="I402" s="269"/>
      <c r="J402" s="269"/>
      <c r="K402" s="269"/>
      <c r="L402" s="269"/>
      <c r="M402" s="269"/>
      <c r="N402" s="269"/>
      <c r="O402" s="269"/>
      <c r="P402" s="269"/>
      <c r="Q402" s="269"/>
      <c r="R402" s="269"/>
      <c r="S402" s="269"/>
      <c r="T402" s="269"/>
      <c r="U402" s="269"/>
      <c r="V402" s="269"/>
      <c r="W402" s="269"/>
      <c r="X402" s="269"/>
      <c r="Y402" s="269"/>
      <c r="Z402" s="269"/>
      <c r="AA402" s="269"/>
      <c r="AB402" s="269"/>
      <c r="AC402" s="279"/>
      <c r="AD402" s="280"/>
      <c r="AE402" s="281"/>
      <c r="AF402" s="44"/>
      <c r="AG402" s="279"/>
      <c r="AH402" s="281"/>
    </row>
    <row r="403" spans="2:34" ht="15" customHeight="1">
      <c r="B403" s="266"/>
      <c r="C403" s="267"/>
      <c r="D403" s="267"/>
      <c r="E403" s="268"/>
      <c r="F403" s="269" t="s">
        <v>188</v>
      </c>
      <c r="G403" s="269"/>
      <c r="H403" s="269"/>
      <c r="I403" s="269"/>
      <c r="J403" s="269"/>
      <c r="K403" s="269"/>
      <c r="L403" s="269"/>
      <c r="M403" s="269"/>
      <c r="N403" s="269"/>
      <c r="O403" s="269"/>
      <c r="P403" s="269"/>
      <c r="Q403" s="269"/>
      <c r="R403" s="269"/>
      <c r="S403" s="269"/>
      <c r="T403" s="269"/>
      <c r="U403" s="269"/>
      <c r="V403" s="269"/>
      <c r="W403" s="269"/>
      <c r="X403" s="269"/>
      <c r="Y403" s="269"/>
      <c r="Z403" s="269"/>
      <c r="AA403" s="269"/>
      <c r="AB403" s="269"/>
      <c r="AC403" s="279"/>
      <c r="AD403" s="280"/>
      <c r="AE403" s="281"/>
      <c r="AF403" s="44"/>
      <c r="AG403" s="279"/>
      <c r="AH403" s="281"/>
    </row>
    <row r="404" spans="2:34" ht="15" customHeight="1">
      <c r="B404" s="260" t="s">
        <v>189</v>
      </c>
      <c r="C404" s="261"/>
      <c r="D404" s="261"/>
      <c r="E404" s="262"/>
      <c r="F404" s="269" t="s">
        <v>190</v>
      </c>
      <c r="G404" s="269"/>
      <c r="H404" s="269"/>
      <c r="I404" s="269"/>
      <c r="J404" s="269"/>
      <c r="K404" s="269"/>
      <c r="L404" s="269"/>
      <c r="M404" s="269"/>
      <c r="N404" s="269"/>
      <c r="O404" s="269"/>
      <c r="P404" s="269"/>
      <c r="Q404" s="269"/>
      <c r="R404" s="269"/>
      <c r="S404" s="269"/>
      <c r="T404" s="269"/>
      <c r="U404" s="269"/>
      <c r="V404" s="269"/>
      <c r="W404" s="269"/>
      <c r="X404" s="269"/>
      <c r="Y404" s="269"/>
      <c r="Z404" s="269"/>
      <c r="AA404" s="269"/>
      <c r="AB404" s="269"/>
      <c r="AC404" s="279"/>
      <c r="AD404" s="280"/>
      <c r="AE404" s="281"/>
      <c r="AF404" s="44"/>
      <c r="AG404" s="279"/>
      <c r="AH404" s="281"/>
    </row>
    <row r="405" spans="2:34" ht="21" customHeight="1">
      <c r="B405" s="266"/>
      <c r="C405" s="267"/>
      <c r="D405" s="267"/>
      <c r="E405" s="268"/>
      <c r="F405" s="269" t="s">
        <v>185</v>
      </c>
      <c r="G405" s="269"/>
      <c r="H405" s="269"/>
      <c r="I405" s="269"/>
      <c r="J405" s="269"/>
      <c r="K405" s="269"/>
      <c r="L405" s="269"/>
      <c r="M405" s="269"/>
      <c r="N405" s="269"/>
      <c r="O405" s="269"/>
      <c r="P405" s="269"/>
      <c r="Q405" s="269"/>
      <c r="R405" s="269"/>
      <c r="S405" s="269"/>
      <c r="T405" s="269"/>
      <c r="U405" s="269"/>
      <c r="V405" s="269"/>
      <c r="W405" s="269"/>
      <c r="X405" s="269"/>
      <c r="Y405" s="269"/>
      <c r="Z405" s="269"/>
      <c r="AA405" s="269"/>
      <c r="AB405" s="269"/>
      <c r="AC405" s="279"/>
      <c r="AD405" s="280"/>
      <c r="AE405" s="281"/>
      <c r="AF405" s="44"/>
      <c r="AG405" s="279"/>
      <c r="AH405" s="281"/>
    </row>
    <row r="406" spans="2:34" ht="15" customHeight="1">
      <c r="B406" s="279" t="s">
        <v>191</v>
      </c>
      <c r="C406" s="280"/>
      <c r="D406" s="280"/>
      <c r="E406" s="281"/>
      <c r="F406" s="340" t="s">
        <v>192</v>
      </c>
      <c r="G406" s="340"/>
      <c r="H406" s="340"/>
      <c r="I406" s="340"/>
      <c r="J406" s="340"/>
      <c r="K406" s="340"/>
      <c r="L406" s="340"/>
      <c r="M406" s="340"/>
      <c r="N406" s="340"/>
      <c r="O406" s="340"/>
      <c r="P406" s="340"/>
      <c r="Q406" s="340"/>
      <c r="R406" s="340"/>
      <c r="S406" s="340"/>
      <c r="T406" s="340"/>
      <c r="U406" s="340"/>
      <c r="V406" s="340"/>
      <c r="W406" s="340"/>
      <c r="X406" s="340"/>
      <c r="Y406" s="340"/>
      <c r="Z406" s="340"/>
      <c r="AA406" s="340"/>
      <c r="AB406" s="340"/>
      <c r="AC406" s="279"/>
      <c r="AD406" s="280"/>
      <c r="AE406" s="281"/>
      <c r="AF406" s="44"/>
      <c r="AG406" s="279"/>
      <c r="AH406" s="281"/>
    </row>
    <row r="407" spans="2:34" ht="15" customHeight="1">
      <c r="B407" s="260" t="s">
        <v>193</v>
      </c>
      <c r="C407" s="261"/>
      <c r="D407" s="261"/>
      <c r="E407" s="262"/>
      <c r="F407" s="269" t="s">
        <v>194</v>
      </c>
      <c r="G407" s="269"/>
      <c r="H407" s="269"/>
      <c r="I407" s="269"/>
      <c r="J407" s="269"/>
      <c r="K407" s="269"/>
      <c r="L407" s="269"/>
      <c r="M407" s="269"/>
      <c r="N407" s="269"/>
      <c r="O407" s="269"/>
      <c r="P407" s="269"/>
      <c r="Q407" s="269"/>
      <c r="R407" s="269"/>
      <c r="S407" s="269"/>
      <c r="T407" s="269"/>
      <c r="U407" s="269"/>
      <c r="V407" s="269"/>
      <c r="W407" s="269"/>
      <c r="X407" s="269"/>
      <c r="Y407" s="269"/>
      <c r="Z407" s="269"/>
      <c r="AA407" s="269"/>
      <c r="AB407" s="269"/>
      <c r="AC407" s="270"/>
      <c r="AD407" s="271"/>
      <c r="AE407" s="272"/>
      <c r="AF407" s="43"/>
      <c r="AG407" s="270"/>
      <c r="AH407" s="272"/>
    </row>
    <row r="408" spans="2:34" ht="18.75" customHeight="1">
      <c r="B408" s="266"/>
      <c r="C408" s="267"/>
      <c r="D408" s="267"/>
      <c r="E408" s="268"/>
      <c r="F408" s="269"/>
      <c r="G408" s="269"/>
      <c r="H408" s="269"/>
      <c r="I408" s="269"/>
      <c r="J408" s="269"/>
      <c r="K408" s="269"/>
      <c r="L408" s="269"/>
      <c r="M408" s="269"/>
      <c r="N408" s="269"/>
      <c r="O408" s="269"/>
      <c r="P408" s="269"/>
      <c r="Q408" s="269"/>
      <c r="R408" s="269"/>
      <c r="S408" s="269"/>
      <c r="T408" s="269"/>
      <c r="U408" s="269"/>
      <c r="V408" s="269"/>
      <c r="W408" s="269"/>
      <c r="X408" s="269"/>
      <c r="Y408" s="269"/>
      <c r="Z408" s="269"/>
      <c r="AA408" s="269"/>
      <c r="AB408" s="269"/>
      <c r="AC408" s="341"/>
      <c r="AD408" s="342"/>
      <c r="AE408" s="343"/>
      <c r="AF408" s="46"/>
      <c r="AG408" s="276"/>
      <c r="AH408" s="278"/>
    </row>
    <row r="409" spans="2:34" ht="15" customHeight="1">
      <c r="U409" s="17"/>
      <c r="V409" s="17"/>
      <c r="W409" s="17"/>
      <c r="X409" s="17"/>
      <c r="Y409" s="17"/>
      <c r="Z409" s="17"/>
      <c r="AA409" s="17"/>
      <c r="AB409" s="17"/>
      <c r="AC409" s="17"/>
      <c r="AD409" s="17"/>
      <c r="AE409" s="17"/>
      <c r="AF409" s="17"/>
      <c r="AG409" s="17"/>
      <c r="AH409" s="17"/>
    </row>
    <row r="410" spans="2:34" ht="15" customHeight="1">
      <c r="B410" s="334" t="s">
        <v>195</v>
      </c>
      <c r="C410" s="334"/>
      <c r="D410" s="334"/>
      <c r="E410" s="334"/>
      <c r="F410" s="334"/>
      <c r="G410" s="334"/>
      <c r="H410" s="334"/>
      <c r="I410" s="334"/>
      <c r="J410" s="334"/>
      <c r="K410" s="334"/>
      <c r="L410" s="334"/>
      <c r="M410" s="334"/>
      <c r="N410" s="334"/>
      <c r="O410" s="334"/>
      <c r="P410" s="334"/>
      <c r="Q410" s="334"/>
      <c r="R410" s="334"/>
      <c r="S410" s="334"/>
      <c r="T410" s="334"/>
      <c r="U410" s="334"/>
      <c r="V410" s="334"/>
      <c r="W410" s="334"/>
      <c r="X410" s="334"/>
      <c r="Y410" s="334"/>
      <c r="Z410" s="334"/>
      <c r="AA410" s="334"/>
      <c r="AB410" s="334"/>
      <c r="AC410" s="334"/>
      <c r="AD410" s="334"/>
      <c r="AE410" s="334"/>
      <c r="AF410" s="334"/>
      <c r="AG410" s="334"/>
      <c r="AH410" s="334"/>
    </row>
    <row r="411" spans="2:34" ht="15" customHeight="1">
      <c r="B411" s="335" t="s">
        <v>155</v>
      </c>
      <c r="C411" s="335"/>
      <c r="D411" s="335" t="s">
        <v>156</v>
      </c>
      <c r="E411" s="335"/>
      <c r="F411" s="335"/>
      <c r="G411" s="335"/>
      <c r="H411" s="335"/>
      <c r="I411" s="335"/>
      <c r="J411" s="335"/>
      <c r="K411" s="335"/>
      <c r="L411" s="335"/>
      <c r="M411" s="335"/>
      <c r="N411" s="335"/>
      <c r="O411" s="335"/>
      <c r="P411" s="335"/>
      <c r="Q411" s="335"/>
      <c r="R411" s="335"/>
      <c r="S411" s="335"/>
      <c r="T411" s="335"/>
      <c r="U411" s="335"/>
      <c r="V411" s="335"/>
      <c r="W411" s="335"/>
      <c r="X411" s="335"/>
      <c r="Y411" s="335"/>
      <c r="Z411" s="335"/>
      <c r="AA411" s="335"/>
      <c r="AB411" s="335"/>
      <c r="AC411" s="335" t="s">
        <v>157</v>
      </c>
      <c r="AD411" s="335"/>
      <c r="AE411" s="335"/>
      <c r="AF411" s="64"/>
      <c r="AG411" s="335" t="s">
        <v>158</v>
      </c>
      <c r="AH411" s="335"/>
    </row>
    <row r="412" spans="2:34" ht="140.25" customHeight="1">
      <c r="B412" s="336" t="s">
        <v>177</v>
      </c>
      <c r="C412" s="336"/>
      <c r="D412" s="337" t="s">
        <v>196</v>
      </c>
      <c r="E412" s="338"/>
      <c r="F412" s="338"/>
      <c r="G412" s="338"/>
      <c r="H412" s="338"/>
      <c r="I412" s="338"/>
      <c r="J412" s="338"/>
      <c r="K412" s="338"/>
      <c r="L412" s="338"/>
      <c r="M412" s="338"/>
      <c r="N412" s="338"/>
      <c r="O412" s="338"/>
      <c r="P412" s="338"/>
      <c r="Q412" s="338"/>
      <c r="R412" s="338"/>
      <c r="S412" s="338"/>
      <c r="T412" s="338"/>
      <c r="U412" s="338"/>
      <c r="V412" s="338"/>
      <c r="W412" s="338"/>
      <c r="X412" s="338"/>
      <c r="Y412" s="338"/>
      <c r="Z412" s="338"/>
      <c r="AA412" s="338"/>
      <c r="AB412" s="338"/>
      <c r="AC412" s="339"/>
      <c r="AD412" s="339"/>
      <c r="AE412" s="339"/>
      <c r="AF412" s="65"/>
      <c r="AG412" s="336"/>
      <c r="AH412" s="336"/>
    </row>
    <row r="413" spans="2:34" ht="31.5" customHeight="1">
      <c r="B413" s="82"/>
      <c r="C413" s="82"/>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4"/>
      <c r="AD413" s="84"/>
      <c r="AE413" s="84"/>
      <c r="AF413" s="84"/>
      <c r="AG413" s="82"/>
      <c r="AH413" s="82"/>
    </row>
    <row r="414" spans="2:34" ht="15" customHeight="1">
      <c r="B414" s="61"/>
      <c r="C414" s="61"/>
      <c r="D414" s="61"/>
      <c r="E414" s="61"/>
      <c r="F414" s="62"/>
      <c r="G414" s="61"/>
      <c r="H414" s="61"/>
      <c r="I414" s="61"/>
      <c r="J414" s="61"/>
      <c r="K414" s="61"/>
      <c r="L414" s="63"/>
      <c r="M414" s="63"/>
      <c r="N414" s="61"/>
      <c r="O414" s="61"/>
      <c r="P414" s="61"/>
      <c r="Q414" s="61"/>
      <c r="R414" s="61"/>
      <c r="S414" s="61"/>
      <c r="T414" s="332" t="str">
        <f>$H$24&amp;IF($H$26&lt;&gt;""," "&amp;$H$26,"")&amp;" "&amp;$H$22</f>
        <v xml:space="preserve"> </v>
      </c>
      <c r="U414" s="332"/>
      <c r="V414" s="332"/>
      <c r="W414" s="332"/>
      <c r="X414" s="332"/>
      <c r="Y414" s="332"/>
      <c r="Z414" s="332"/>
      <c r="AA414" s="332"/>
      <c r="AB414" s="332"/>
      <c r="AC414" s="332"/>
      <c r="AD414" s="332"/>
      <c r="AE414" s="332"/>
      <c r="AF414" s="332"/>
      <c r="AG414" s="332"/>
      <c r="AH414" s="332"/>
    </row>
    <row r="415" spans="2:34" ht="15" customHeight="1">
      <c r="L415" s="31"/>
      <c r="M415" s="31"/>
      <c r="N415" s="19" t="s">
        <v>150</v>
      </c>
      <c r="O415" s="19"/>
      <c r="P415" s="19"/>
      <c r="Q415" s="19"/>
      <c r="R415" s="19"/>
      <c r="S415" s="19"/>
      <c r="T415" s="333"/>
      <c r="U415" s="333"/>
      <c r="V415" s="333"/>
      <c r="W415" s="333"/>
      <c r="X415" s="333"/>
      <c r="Y415" s="333"/>
      <c r="Z415" s="333"/>
      <c r="AA415" s="333"/>
      <c r="AB415" s="333"/>
      <c r="AC415" s="333"/>
      <c r="AD415" s="333"/>
      <c r="AE415" s="333"/>
      <c r="AF415" s="333"/>
      <c r="AG415" s="333"/>
      <c r="AH415" s="333"/>
    </row>
  </sheetData>
  <sheetProtection algorithmName="SHA-512" hashValue="0abD3g47ZkneYxbHnwBk+3Hin6RTkH2mKsCVMsfRzDPgiXZNiN7zF+hAdnJaJSUNz4ARxA+ugJjU10D9AH5CjA==" saltValue="KlnfmqeYRbSIh2E5Wn5BAQ==" spinCount="100000" sheet="1"/>
  <mergeCells count="617">
    <mergeCell ref="G111:L111"/>
    <mergeCell ref="M111:P111"/>
    <mergeCell ref="O107:P109"/>
    <mergeCell ref="M110:P110"/>
    <mergeCell ref="M107:N109"/>
    <mergeCell ref="AE122:AF123"/>
    <mergeCell ref="AE134:AF135"/>
    <mergeCell ref="AE140:AF141"/>
    <mergeCell ref="G99:L100"/>
    <mergeCell ref="M99:P100"/>
    <mergeCell ref="R99:AH117"/>
    <mergeCell ref="G105:L106"/>
    <mergeCell ref="M105:P106"/>
    <mergeCell ref="G107:L109"/>
    <mergeCell ref="G110:L110"/>
    <mergeCell ref="C112:I113"/>
    <mergeCell ref="J112:P113"/>
    <mergeCell ref="C114:I115"/>
    <mergeCell ref="J114:P115"/>
    <mergeCell ref="C116:L117"/>
    <mergeCell ref="M116:P117"/>
    <mergeCell ref="M101:P102"/>
    <mergeCell ref="G103:L104"/>
    <mergeCell ref="M103:P104"/>
    <mergeCell ref="AC87:AG90"/>
    <mergeCell ref="G89:O90"/>
    <mergeCell ref="W89:X90"/>
    <mergeCell ref="Y89:Y90"/>
    <mergeCell ref="Z89:Z90"/>
    <mergeCell ref="AA89:AB90"/>
    <mergeCell ref="C91:R91"/>
    <mergeCell ref="S91:V91"/>
    <mergeCell ref="C87:F90"/>
    <mergeCell ref="G87:O88"/>
    <mergeCell ref="P87:R90"/>
    <mergeCell ref="S87:T90"/>
    <mergeCell ref="U87:V90"/>
    <mergeCell ref="W87:X88"/>
    <mergeCell ref="Y87:Y88"/>
    <mergeCell ref="Z87:Z88"/>
    <mergeCell ref="AA87:AB88"/>
    <mergeCell ref="C71:F74"/>
    <mergeCell ref="S79:T82"/>
    <mergeCell ref="U79:V82"/>
    <mergeCell ref="W79:X80"/>
    <mergeCell ref="Y79:Y80"/>
    <mergeCell ref="Z79:Z80"/>
    <mergeCell ref="AA79:AB80"/>
    <mergeCell ref="C75:F78"/>
    <mergeCell ref="G75:O76"/>
    <mergeCell ref="S75:T78"/>
    <mergeCell ref="U75:V78"/>
    <mergeCell ref="Y75:Y76"/>
    <mergeCell ref="Z75:Z76"/>
    <mergeCell ref="AA75:AB76"/>
    <mergeCell ref="G81:O82"/>
    <mergeCell ref="W81:X82"/>
    <mergeCell ref="Y81:Y82"/>
    <mergeCell ref="Z81:Z82"/>
    <mergeCell ref="AA81:AB82"/>
    <mergeCell ref="G71:O72"/>
    <mergeCell ref="S71:T74"/>
    <mergeCell ref="U71:V74"/>
    <mergeCell ref="Y71:Y72"/>
    <mergeCell ref="Z71:Z72"/>
    <mergeCell ref="C67:F70"/>
    <mergeCell ref="G67:O68"/>
    <mergeCell ref="S67:T70"/>
    <mergeCell ref="U67:V70"/>
    <mergeCell ref="Y67:Y68"/>
    <mergeCell ref="Z67:Z68"/>
    <mergeCell ref="AA67:AB68"/>
    <mergeCell ref="AC67:AG70"/>
    <mergeCell ref="G69:O70"/>
    <mergeCell ref="Y69:Y70"/>
    <mergeCell ref="Z69:Z70"/>
    <mergeCell ref="AA69:AB70"/>
    <mergeCell ref="W67:X68"/>
    <mergeCell ref="W69:X70"/>
    <mergeCell ref="P67:R70"/>
    <mergeCell ref="C63:F66"/>
    <mergeCell ref="G63:O64"/>
    <mergeCell ref="S63:T66"/>
    <mergeCell ref="U63:V66"/>
    <mergeCell ref="Y63:Y64"/>
    <mergeCell ref="Z63:Z64"/>
    <mergeCell ref="AA63:AB64"/>
    <mergeCell ref="AC63:AG66"/>
    <mergeCell ref="G65:O66"/>
    <mergeCell ref="Y65:Y66"/>
    <mergeCell ref="Z65:Z66"/>
    <mergeCell ref="AA65:AB66"/>
    <mergeCell ref="W63:X64"/>
    <mergeCell ref="W65:X66"/>
    <mergeCell ref="P63:R66"/>
    <mergeCell ref="K17:L18"/>
    <mergeCell ref="M17:N18"/>
    <mergeCell ref="O17:P18"/>
    <mergeCell ref="Q17:R18"/>
    <mergeCell ref="C22:G23"/>
    <mergeCell ref="H22:AH23"/>
    <mergeCell ref="B1:AH2"/>
    <mergeCell ref="N3:W3"/>
    <mergeCell ref="C5:AH11"/>
    <mergeCell ref="B12:AH12"/>
    <mergeCell ref="C17:D18"/>
    <mergeCell ref="E17:F18"/>
    <mergeCell ref="G17:H18"/>
    <mergeCell ref="I17:J18"/>
    <mergeCell ref="AA13:AF20"/>
    <mergeCell ref="AE28:AE29"/>
    <mergeCell ref="C30:G31"/>
    <mergeCell ref="H30:R31"/>
    <mergeCell ref="S30:W31"/>
    <mergeCell ref="X30:AH31"/>
    <mergeCell ref="C24:G25"/>
    <mergeCell ref="H24:AH25"/>
    <mergeCell ref="C26:G27"/>
    <mergeCell ref="H26:AH27"/>
    <mergeCell ref="C28:G29"/>
    <mergeCell ref="H28:R29"/>
    <mergeCell ref="S28:W29"/>
    <mergeCell ref="X28:Z29"/>
    <mergeCell ref="AA28:AA29"/>
    <mergeCell ref="AB28:AD29"/>
    <mergeCell ref="AF28:AH29"/>
    <mergeCell ref="C36:G37"/>
    <mergeCell ref="H36:R37"/>
    <mergeCell ref="S36:W37"/>
    <mergeCell ref="X36:AH37"/>
    <mergeCell ref="C38:G39"/>
    <mergeCell ref="H38:W39"/>
    <mergeCell ref="X38:AA39"/>
    <mergeCell ref="AB38:AH39"/>
    <mergeCell ref="C32:G33"/>
    <mergeCell ref="H32:AH33"/>
    <mergeCell ref="C34:G35"/>
    <mergeCell ref="H34:R35"/>
    <mergeCell ref="S34:W35"/>
    <mergeCell ref="X34:AH35"/>
    <mergeCell ref="C42:F43"/>
    <mergeCell ref="G42:W43"/>
    <mergeCell ref="X42:AB43"/>
    <mergeCell ref="AC42:AH43"/>
    <mergeCell ref="C44:F45"/>
    <mergeCell ref="G44:M45"/>
    <mergeCell ref="N44:P45"/>
    <mergeCell ref="Q44:W45"/>
    <mergeCell ref="X44:Z45"/>
    <mergeCell ref="AA44:AH45"/>
    <mergeCell ref="B51:AH51"/>
    <mergeCell ref="P61:R62"/>
    <mergeCell ref="C46:F47"/>
    <mergeCell ref="G46:W47"/>
    <mergeCell ref="X46:AB47"/>
    <mergeCell ref="AC46:AH47"/>
    <mergeCell ref="C48:F49"/>
    <mergeCell ref="G48:M49"/>
    <mergeCell ref="N48:P49"/>
    <mergeCell ref="Q48:W49"/>
    <mergeCell ref="X48:Z49"/>
    <mergeCell ref="AA48:AH49"/>
    <mergeCell ref="B53:AF59"/>
    <mergeCell ref="C61:F62"/>
    <mergeCell ref="G61:O61"/>
    <mergeCell ref="S61:V62"/>
    <mergeCell ref="W61:AB62"/>
    <mergeCell ref="AC61:AG62"/>
    <mergeCell ref="G62:O62"/>
    <mergeCell ref="AA71:AB72"/>
    <mergeCell ref="AC71:AG74"/>
    <mergeCell ref="G73:O74"/>
    <mergeCell ref="Y73:Y74"/>
    <mergeCell ref="Z73:Z74"/>
    <mergeCell ref="AA73:AB74"/>
    <mergeCell ref="W71:X72"/>
    <mergeCell ref="W73:X74"/>
    <mergeCell ref="P71:R74"/>
    <mergeCell ref="Y77:Y78"/>
    <mergeCell ref="Z77:Z78"/>
    <mergeCell ref="AA77:AB78"/>
    <mergeCell ref="AC79:AG82"/>
    <mergeCell ref="AG122:AH123"/>
    <mergeCell ref="C126:E127"/>
    <mergeCell ref="F126:K127"/>
    <mergeCell ref="L126:AH127"/>
    <mergeCell ref="G101:L102"/>
    <mergeCell ref="AC83:AG86"/>
    <mergeCell ref="G85:O86"/>
    <mergeCell ref="W85:X86"/>
    <mergeCell ref="Y85:Y86"/>
    <mergeCell ref="Z85:Z86"/>
    <mergeCell ref="AA85:AB86"/>
    <mergeCell ref="Y83:Y84"/>
    <mergeCell ref="Z83:Z84"/>
    <mergeCell ref="AA83:AB84"/>
    <mergeCell ref="C93:AH93"/>
    <mergeCell ref="C94:F96"/>
    <mergeCell ref="AC75:AG78"/>
    <mergeCell ref="W75:X76"/>
    <mergeCell ref="W77:X78"/>
    <mergeCell ref="P75:R78"/>
    <mergeCell ref="G77:O78"/>
    <mergeCell ref="C79:F82"/>
    <mergeCell ref="G79:O80"/>
    <mergeCell ref="P79:R82"/>
    <mergeCell ref="C83:F86"/>
    <mergeCell ref="G83:O84"/>
    <mergeCell ref="P83:R86"/>
    <mergeCell ref="S83:T86"/>
    <mergeCell ref="U83:V86"/>
    <mergeCell ref="W83:X84"/>
    <mergeCell ref="G94:AH96"/>
    <mergeCell ref="C99:F111"/>
    <mergeCell ref="C130:E135"/>
    <mergeCell ref="F130:K131"/>
    <mergeCell ref="L130:AH131"/>
    <mergeCell ref="F132:K133"/>
    <mergeCell ref="L132:Q133"/>
    <mergeCell ref="C120:E123"/>
    <mergeCell ref="F120:K121"/>
    <mergeCell ref="L120:AH121"/>
    <mergeCell ref="F122:K123"/>
    <mergeCell ref="L122:Q123"/>
    <mergeCell ref="R122:S123"/>
    <mergeCell ref="T122:T123"/>
    <mergeCell ref="U122:W123"/>
    <mergeCell ref="X122:AB123"/>
    <mergeCell ref="AC122:AD123"/>
    <mergeCell ref="R132:W133"/>
    <mergeCell ref="X132:AH133"/>
    <mergeCell ref="F134:K135"/>
    <mergeCell ref="L134:Q135"/>
    <mergeCell ref="R134:S135"/>
    <mergeCell ref="T134:T135"/>
    <mergeCell ref="X134:AB135"/>
    <mergeCell ref="AC134:AD135"/>
    <mergeCell ref="T146:T147"/>
    <mergeCell ref="U146:W147"/>
    <mergeCell ref="X146:AB147"/>
    <mergeCell ref="AC146:AD147"/>
    <mergeCell ref="F140:K141"/>
    <mergeCell ref="F144:K145"/>
    <mergeCell ref="L144:Q145"/>
    <mergeCell ref="R144:W145"/>
    <mergeCell ref="X144:AH145"/>
    <mergeCell ref="F146:K147"/>
    <mergeCell ref="AG140:AH141"/>
    <mergeCell ref="AE146:AF147"/>
    <mergeCell ref="C155:I156"/>
    <mergeCell ref="J155:AH156"/>
    <mergeCell ref="AF161:AH162"/>
    <mergeCell ref="C159:I160"/>
    <mergeCell ref="J159:AH160"/>
    <mergeCell ref="AG134:AH135"/>
    <mergeCell ref="B150:AH150"/>
    <mergeCell ref="C153:I154"/>
    <mergeCell ref="J153:T154"/>
    <mergeCell ref="U153:Y154"/>
    <mergeCell ref="Z153:AH154"/>
    <mergeCell ref="C136:E141"/>
    <mergeCell ref="F136:K137"/>
    <mergeCell ref="L136:AH137"/>
    <mergeCell ref="F138:K139"/>
    <mergeCell ref="C142:E147"/>
    <mergeCell ref="F142:K143"/>
    <mergeCell ref="L142:AH143"/>
    <mergeCell ref="L138:Q139"/>
    <mergeCell ref="R138:W139"/>
    <mergeCell ref="X138:AH139"/>
    <mergeCell ref="S161:Y162"/>
    <mergeCell ref="Z161:AA162"/>
    <mergeCell ref="U134:W135"/>
    <mergeCell ref="C171:I172"/>
    <mergeCell ref="J171:P172"/>
    <mergeCell ref="Q171:AH172"/>
    <mergeCell ref="C157:I158"/>
    <mergeCell ref="J157:AH158"/>
    <mergeCell ref="L140:Q141"/>
    <mergeCell ref="R140:S141"/>
    <mergeCell ref="T140:T141"/>
    <mergeCell ref="U140:W141"/>
    <mergeCell ref="X140:AB141"/>
    <mergeCell ref="AC140:AD141"/>
    <mergeCell ref="AG146:AH147"/>
    <mergeCell ref="AB161:AB162"/>
    <mergeCell ref="AC161:AD162"/>
    <mergeCell ref="AE161:AE162"/>
    <mergeCell ref="C161:I162"/>
    <mergeCell ref="J161:K162"/>
    <mergeCell ref="L161:L162"/>
    <mergeCell ref="M161:N162"/>
    <mergeCell ref="O161:O162"/>
    <mergeCell ref="P161:R162"/>
    <mergeCell ref="L146:Q147"/>
    <mergeCell ref="R146:S147"/>
    <mergeCell ref="C163:F164"/>
    <mergeCell ref="G163:M164"/>
    <mergeCell ref="N163:P164"/>
    <mergeCell ref="Q163:W164"/>
    <mergeCell ref="X163:Z164"/>
    <mergeCell ref="AA163:AH164"/>
    <mergeCell ref="C168:I170"/>
    <mergeCell ref="J168:P168"/>
    <mergeCell ref="Q168:AH168"/>
    <mergeCell ref="J169:P169"/>
    <mergeCell ref="Q169:AH169"/>
    <mergeCell ref="J170:P170"/>
    <mergeCell ref="Q170:AH170"/>
    <mergeCell ref="C166:I166"/>
    <mergeCell ref="J166:P166"/>
    <mergeCell ref="Q166:AH166"/>
    <mergeCell ref="C167:I167"/>
    <mergeCell ref="J167:P167"/>
    <mergeCell ref="Q167:AH167"/>
    <mergeCell ref="J174:P174"/>
    <mergeCell ref="Q174:AH174"/>
    <mergeCell ref="J175:P176"/>
    <mergeCell ref="Q175:AH176"/>
    <mergeCell ref="C197:H198"/>
    <mergeCell ref="I197:Q198"/>
    <mergeCell ref="R197:W198"/>
    <mergeCell ref="X197:AH198"/>
    <mergeCell ref="C195:AH196"/>
    <mergeCell ref="E182:AH183"/>
    <mergeCell ref="E184:AH185"/>
    <mergeCell ref="E186:AH187"/>
    <mergeCell ref="E188:AH189"/>
    <mergeCell ref="E190:AH191"/>
    <mergeCell ref="C181:AH181"/>
    <mergeCell ref="J177:P177"/>
    <mergeCell ref="Q177:AH177"/>
    <mergeCell ref="J178:P178"/>
    <mergeCell ref="Q178:AH178"/>
    <mergeCell ref="C173:I178"/>
    <mergeCell ref="J173:P173"/>
    <mergeCell ref="Q173:AH173"/>
    <mergeCell ref="B225:AH225"/>
    <mergeCell ref="C227:AH228"/>
    <mergeCell ref="C229:J230"/>
    <mergeCell ref="K229:P230"/>
    <mergeCell ref="Q229:U230"/>
    <mergeCell ref="V229:X230"/>
    <mergeCell ref="Y229:AD230"/>
    <mergeCell ref="AE229:AG230"/>
    <mergeCell ref="AH229:AH230"/>
    <mergeCell ref="C199:H200"/>
    <mergeCell ref="I199:W200"/>
    <mergeCell ref="X199:AH208"/>
    <mergeCell ref="C201:H202"/>
    <mergeCell ref="I201:W202"/>
    <mergeCell ref="C203:H204"/>
    <mergeCell ref="I203:W204"/>
    <mergeCell ref="C205:H206"/>
    <mergeCell ref="I205:W206"/>
    <mergeCell ref="C207:H208"/>
    <mergeCell ref="I207:W208"/>
    <mergeCell ref="C235:J238"/>
    <mergeCell ref="K235:P238"/>
    <mergeCell ref="Q235:U238"/>
    <mergeCell ref="V235:X236"/>
    <mergeCell ref="Y235:Z236"/>
    <mergeCell ref="AA235:AA236"/>
    <mergeCell ref="Y233:Z234"/>
    <mergeCell ref="AA233:AA234"/>
    <mergeCell ref="AB233:AB234"/>
    <mergeCell ref="K231:P234"/>
    <mergeCell ref="Q231:U234"/>
    <mergeCell ref="V231:X232"/>
    <mergeCell ref="Y231:Z232"/>
    <mergeCell ref="AA231:AA232"/>
    <mergeCell ref="AB231:AB232"/>
    <mergeCell ref="AC231:AD232"/>
    <mergeCell ref="AE231:AG234"/>
    <mergeCell ref="AH235:AH238"/>
    <mergeCell ref="V237:X238"/>
    <mergeCell ref="Y237:Z238"/>
    <mergeCell ref="AA237:AA238"/>
    <mergeCell ref="AB237:AB238"/>
    <mergeCell ref="AC237:AD238"/>
    <mergeCell ref="AC233:AD234"/>
    <mergeCell ref="AB243:AB244"/>
    <mergeCell ref="AC243:AD244"/>
    <mergeCell ref="AE243:AG246"/>
    <mergeCell ref="AH231:AH234"/>
    <mergeCell ref="V233:X234"/>
    <mergeCell ref="C239:J242"/>
    <mergeCell ref="K239:P242"/>
    <mergeCell ref="Q239:U242"/>
    <mergeCell ref="V239:X240"/>
    <mergeCell ref="Y239:Z240"/>
    <mergeCell ref="AA239:AA240"/>
    <mergeCell ref="AB235:AB236"/>
    <mergeCell ref="AC235:AD236"/>
    <mergeCell ref="AE235:AG238"/>
    <mergeCell ref="AB239:AB240"/>
    <mergeCell ref="AC239:AD240"/>
    <mergeCell ref="AE239:AG242"/>
    <mergeCell ref="AH239:AH242"/>
    <mergeCell ref="V241:X242"/>
    <mergeCell ref="Y241:Z242"/>
    <mergeCell ref="AA241:AA242"/>
    <mergeCell ref="AB241:AB242"/>
    <mergeCell ref="AC241:AD242"/>
    <mergeCell ref="C231:J234"/>
    <mergeCell ref="AH247:AH250"/>
    <mergeCell ref="V249:X250"/>
    <mergeCell ref="Y249:Z250"/>
    <mergeCell ref="AA249:AA250"/>
    <mergeCell ref="AB249:AB250"/>
    <mergeCell ref="AC249:AD250"/>
    <mergeCell ref="C243:J246"/>
    <mergeCell ref="K243:P246"/>
    <mergeCell ref="Q243:U246"/>
    <mergeCell ref="V243:X244"/>
    <mergeCell ref="Y243:Z244"/>
    <mergeCell ref="AA243:AA244"/>
    <mergeCell ref="C247:J250"/>
    <mergeCell ref="K247:P250"/>
    <mergeCell ref="Q247:U250"/>
    <mergeCell ref="V247:X248"/>
    <mergeCell ref="Y247:Z248"/>
    <mergeCell ref="AA247:AA248"/>
    <mergeCell ref="AH243:AH246"/>
    <mergeCell ref="V245:X246"/>
    <mergeCell ref="Y245:Z246"/>
    <mergeCell ref="AA245:AA246"/>
    <mergeCell ref="AB245:AB246"/>
    <mergeCell ref="AC245:AD246"/>
    <mergeCell ref="C251:J254"/>
    <mergeCell ref="K251:P254"/>
    <mergeCell ref="Q251:U254"/>
    <mergeCell ref="V251:X252"/>
    <mergeCell ref="Y251:Z252"/>
    <mergeCell ref="AA251:AA252"/>
    <mergeCell ref="AB247:AB248"/>
    <mergeCell ref="AC247:AD248"/>
    <mergeCell ref="AE247:AG250"/>
    <mergeCell ref="AB251:AB252"/>
    <mergeCell ref="AC251:AD252"/>
    <mergeCell ref="AE251:AG254"/>
    <mergeCell ref="O267:P267"/>
    <mergeCell ref="Q267:S267"/>
    <mergeCell ref="T267:U267"/>
    <mergeCell ref="V267:X267"/>
    <mergeCell ref="O268:P268"/>
    <mergeCell ref="Q268:S268"/>
    <mergeCell ref="T268:U268"/>
    <mergeCell ref="V268:X268"/>
    <mergeCell ref="AH251:AH254"/>
    <mergeCell ref="V253:X254"/>
    <mergeCell ref="Y253:Z254"/>
    <mergeCell ref="AA253:AA254"/>
    <mergeCell ref="AB253:AB254"/>
    <mergeCell ref="AC253:AD254"/>
    <mergeCell ref="AH255:AH258"/>
    <mergeCell ref="V257:X258"/>
    <mergeCell ref="Y257:Z258"/>
    <mergeCell ref="AA257:AA258"/>
    <mergeCell ref="AB257:AB258"/>
    <mergeCell ref="AC257:AD258"/>
    <mergeCell ref="AA255:AA256"/>
    <mergeCell ref="C255:J258"/>
    <mergeCell ref="K255:P258"/>
    <mergeCell ref="Q255:U258"/>
    <mergeCell ref="V255:X256"/>
    <mergeCell ref="Y255:Z256"/>
    <mergeCell ref="AB255:AB256"/>
    <mergeCell ref="AC255:AD256"/>
    <mergeCell ref="AE255:AG258"/>
    <mergeCell ref="D259:Y260"/>
    <mergeCell ref="N362:AH363"/>
    <mergeCell ref="B365:AH365"/>
    <mergeCell ref="B271:AH271"/>
    <mergeCell ref="C273:AH274"/>
    <mergeCell ref="B367:AH367"/>
    <mergeCell ref="C275:AH323"/>
    <mergeCell ref="C351:AH357"/>
    <mergeCell ref="T359:AH359"/>
    <mergeCell ref="R361:AH361"/>
    <mergeCell ref="C343:AH350"/>
    <mergeCell ref="C324:AH335"/>
    <mergeCell ref="C337:AH342"/>
    <mergeCell ref="C336:AH336"/>
    <mergeCell ref="B373:E374"/>
    <mergeCell ref="F373:AB373"/>
    <mergeCell ref="AC373:AE373"/>
    <mergeCell ref="AG373:AH373"/>
    <mergeCell ref="B368:E368"/>
    <mergeCell ref="F368:AB368"/>
    <mergeCell ref="AC368:AE368"/>
    <mergeCell ref="AG368:AH368"/>
    <mergeCell ref="B369:E372"/>
    <mergeCell ref="F369:AB370"/>
    <mergeCell ref="AC369:AE370"/>
    <mergeCell ref="AG369:AH370"/>
    <mergeCell ref="F371:AB371"/>
    <mergeCell ref="AC371:AE371"/>
    <mergeCell ref="AG371:AH371"/>
    <mergeCell ref="F372:AB372"/>
    <mergeCell ref="AC372:AE372"/>
    <mergeCell ref="AG372:AH372"/>
    <mergeCell ref="F374:AB374"/>
    <mergeCell ref="AC374:AE374"/>
    <mergeCell ref="AG374:AH374"/>
    <mergeCell ref="B375:E378"/>
    <mergeCell ref="F375:AB375"/>
    <mergeCell ref="AC375:AE375"/>
    <mergeCell ref="AG375:AH375"/>
    <mergeCell ref="F376:AB376"/>
    <mergeCell ref="AC376:AE376"/>
    <mergeCell ref="AG376:AH376"/>
    <mergeCell ref="F378:AB378"/>
    <mergeCell ref="AC378:AE378"/>
    <mergeCell ref="AG378:AH378"/>
    <mergeCell ref="F377:AB377"/>
    <mergeCell ref="AC377:AE377"/>
    <mergeCell ref="B382:E384"/>
    <mergeCell ref="F382:AB384"/>
    <mergeCell ref="AC382:AE384"/>
    <mergeCell ref="AG382:AH384"/>
    <mergeCell ref="B390:E390"/>
    <mergeCell ref="F390:AB390"/>
    <mergeCell ref="AC390:AE390"/>
    <mergeCell ref="AG390:AH390"/>
    <mergeCell ref="AC385:AE385"/>
    <mergeCell ref="F386:AB387"/>
    <mergeCell ref="B379:E379"/>
    <mergeCell ref="F379:AB379"/>
    <mergeCell ref="AC379:AE379"/>
    <mergeCell ref="AG379:AH379"/>
    <mergeCell ref="B380:E381"/>
    <mergeCell ref="F380:AB380"/>
    <mergeCell ref="AC380:AE380"/>
    <mergeCell ref="AG380:AH380"/>
    <mergeCell ref="F381:AB381"/>
    <mergeCell ref="AC381:AE381"/>
    <mergeCell ref="AG381:AH381"/>
    <mergeCell ref="AC386:AE387"/>
    <mergeCell ref="AG386:AH387"/>
    <mergeCell ref="F388:AB388"/>
    <mergeCell ref="AC388:AE388"/>
    <mergeCell ref="AG388:AH388"/>
    <mergeCell ref="F385:AB385"/>
    <mergeCell ref="B385:E389"/>
    <mergeCell ref="AC389:AE389"/>
    <mergeCell ref="AG399:AH399"/>
    <mergeCell ref="B392:AH392"/>
    <mergeCell ref="B393:E393"/>
    <mergeCell ref="F389:AB389"/>
    <mergeCell ref="AG407:AH408"/>
    <mergeCell ref="AG402:AH402"/>
    <mergeCell ref="F403:AB403"/>
    <mergeCell ref="AC403:AE403"/>
    <mergeCell ref="AG403:AH403"/>
    <mergeCell ref="F401:AB401"/>
    <mergeCell ref="AC401:AE401"/>
    <mergeCell ref="AG401:AH401"/>
    <mergeCell ref="F402:AB402"/>
    <mergeCell ref="AC402:AE402"/>
    <mergeCell ref="T414:AH415"/>
    <mergeCell ref="F404:AB404"/>
    <mergeCell ref="AC404:AE404"/>
    <mergeCell ref="AG404:AH404"/>
    <mergeCell ref="F405:AB405"/>
    <mergeCell ref="AC405:AE405"/>
    <mergeCell ref="B410:AH410"/>
    <mergeCell ref="B411:C411"/>
    <mergeCell ref="D411:AB411"/>
    <mergeCell ref="AC411:AE411"/>
    <mergeCell ref="AG411:AH411"/>
    <mergeCell ref="B412:C412"/>
    <mergeCell ref="D412:AB412"/>
    <mergeCell ref="AC412:AE412"/>
    <mergeCell ref="AG412:AH412"/>
    <mergeCell ref="AG405:AH405"/>
    <mergeCell ref="B406:E406"/>
    <mergeCell ref="F406:AB406"/>
    <mergeCell ref="AC406:AE406"/>
    <mergeCell ref="AG406:AH406"/>
    <mergeCell ref="B407:E408"/>
    <mergeCell ref="B404:E405"/>
    <mergeCell ref="F407:AB408"/>
    <mergeCell ref="AC407:AE408"/>
    <mergeCell ref="C213:AH214"/>
    <mergeCell ref="C215:H216"/>
    <mergeCell ref="I215:Q216"/>
    <mergeCell ref="R215:W216"/>
    <mergeCell ref="X215:AH216"/>
    <mergeCell ref="C217:H218"/>
    <mergeCell ref="I217:W218"/>
    <mergeCell ref="C219:H220"/>
    <mergeCell ref="I219:W220"/>
    <mergeCell ref="B401:E403"/>
    <mergeCell ref="B396:E400"/>
    <mergeCell ref="F396:AB398"/>
    <mergeCell ref="AC396:AE398"/>
    <mergeCell ref="AG396:AH398"/>
    <mergeCell ref="F399:AB399"/>
    <mergeCell ref="AC399:AE399"/>
    <mergeCell ref="C221:H222"/>
    <mergeCell ref="I221:W222"/>
    <mergeCell ref="X217:AH222"/>
    <mergeCell ref="AG394:AH394"/>
    <mergeCell ref="B395:E395"/>
    <mergeCell ref="F395:AB395"/>
    <mergeCell ref="AC395:AE395"/>
    <mergeCell ref="AG395:AH395"/>
    <mergeCell ref="F393:AB393"/>
    <mergeCell ref="AC393:AE393"/>
    <mergeCell ref="AG393:AH393"/>
    <mergeCell ref="B394:E394"/>
    <mergeCell ref="F394:AB394"/>
    <mergeCell ref="AC394:AE394"/>
    <mergeCell ref="F400:AB400"/>
    <mergeCell ref="AC400:AE400"/>
    <mergeCell ref="AG400:AH400"/>
  </mergeCells>
  <phoneticPr fontId="1"/>
  <conditionalFormatting sqref="H22">
    <cfRule type="expression" dxfId="355" priority="727">
      <formula>H22=""</formula>
    </cfRule>
  </conditionalFormatting>
  <conditionalFormatting sqref="H24">
    <cfRule type="expression" dxfId="354" priority="726">
      <formula>H24=""</formula>
    </cfRule>
  </conditionalFormatting>
  <conditionalFormatting sqref="X28:Z29">
    <cfRule type="expression" dxfId="353" priority="725">
      <formula>$X$28=""</formula>
    </cfRule>
  </conditionalFormatting>
  <conditionalFormatting sqref="AB28:AD29">
    <cfRule type="expression" dxfId="352" priority="724">
      <formula>$AB$28=""</formula>
    </cfRule>
  </conditionalFormatting>
  <conditionalFormatting sqref="H34">
    <cfRule type="expression" dxfId="351" priority="721">
      <formula>H34=""</formula>
    </cfRule>
  </conditionalFormatting>
  <conditionalFormatting sqref="H36">
    <cfRule type="expression" dxfId="350" priority="722">
      <formula>H36=""</formula>
    </cfRule>
  </conditionalFormatting>
  <conditionalFormatting sqref="H32">
    <cfRule type="expression" dxfId="349" priority="720">
      <formula>H32=""</formula>
    </cfRule>
  </conditionalFormatting>
  <conditionalFormatting sqref="J155 J157">
    <cfRule type="expression" dxfId="348" priority="719">
      <formula>J155=""</formula>
    </cfRule>
  </conditionalFormatting>
  <conditionalFormatting sqref="J159">
    <cfRule type="expression" dxfId="347" priority="718">
      <formula>J159=""</formula>
    </cfRule>
  </conditionalFormatting>
  <conditionalFormatting sqref="J161:K162">
    <cfRule type="expression" dxfId="346" priority="717">
      <formula>J161=""</formula>
    </cfRule>
  </conditionalFormatting>
  <conditionalFormatting sqref="M161:N162">
    <cfRule type="expression" dxfId="345" priority="716">
      <formula>M161=""</formula>
    </cfRule>
  </conditionalFormatting>
  <conditionalFormatting sqref="P161:R162">
    <cfRule type="expression" dxfId="344" priority="715">
      <formula>P161=""</formula>
    </cfRule>
  </conditionalFormatting>
  <conditionalFormatting sqref="Z161:AA162">
    <cfRule type="expression" dxfId="343" priority="714">
      <formula>Z161=""</formula>
    </cfRule>
  </conditionalFormatting>
  <conditionalFormatting sqref="AC161:AD162">
    <cfRule type="expression" dxfId="342" priority="713">
      <formula>AC161=""</formula>
    </cfRule>
  </conditionalFormatting>
  <conditionalFormatting sqref="G163:M164">
    <cfRule type="expression" dxfId="341" priority="423" stopIfTrue="1">
      <formula>$J$153="Self-employed"</formula>
    </cfRule>
    <cfRule type="expression" dxfId="340" priority="428" stopIfTrue="1">
      <formula>$J$153="Fresh Graduate"</formula>
    </cfRule>
    <cfRule type="expression" dxfId="339" priority="439" stopIfTrue="1">
      <formula>$J$153="Unemployed"</formula>
    </cfRule>
    <cfRule type="expression" dxfId="338" priority="711">
      <formula>G163=""</formula>
    </cfRule>
  </conditionalFormatting>
  <conditionalFormatting sqref="Q163:W164 AA163:AH164">
    <cfRule type="expression" dxfId="337" priority="426" stopIfTrue="1">
      <formula>$J$153="Self-employed"</formula>
    </cfRule>
    <cfRule type="expression" dxfId="336" priority="427" stopIfTrue="1">
      <formula>$J$153="Fresh Graduate"</formula>
    </cfRule>
    <cfRule type="expression" dxfId="335" priority="438" stopIfTrue="1">
      <formula>$J$153="Unemployed"</formula>
    </cfRule>
    <cfRule type="expression" dxfId="334" priority="710">
      <formula>Q163=""</formula>
    </cfRule>
  </conditionalFormatting>
  <conditionalFormatting sqref="AA233 AC233 AA237 AC237 AA241 AC241 AA245 AC245 AA249 AC249 AA253 AA257 AC253 AC257 AC231 AA231 AA85 AA89">
    <cfRule type="expression" dxfId="333" priority="694" stopIfTrue="1">
      <formula>$C83=""</formula>
    </cfRule>
    <cfRule type="expression" dxfId="332" priority="702">
      <formula>AA85=""</formula>
    </cfRule>
  </conditionalFormatting>
  <conditionalFormatting sqref="AA235 AC231 AA239 AA243 AA247 AC235 AC239 AC243 AC247 AA251 AA255 AC251 AC255 Y67 Y75 Y79 Y83 Y87 AA65 AA67 AA69 AA71 AA73 AA75 AA77">
    <cfRule type="expression" dxfId="331" priority="692" stopIfTrue="1">
      <formula>$C65=""</formula>
    </cfRule>
    <cfRule type="expression" dxfId="330" priority="693">
      <formula>Y65=""</formula>
    </cfRule>
  </conditionalFormatting>
  <conditionalFormatting sqref="K235 K239 K243 K247 K251 K231 K255">
    <cfRule type="expression" dxfId="329" priority="631" stopIfTrue="1">
      <formula>$K231&lt;&gt;""</formula>
    </cfRule>
    <cfRule type="expression" dxfId="328" priority="691">
      <formula>$C231&lt;&gt;""</formula>
    </cfRule>
  </conditionalFormatting>
  <conditionalFormatting sqref="AE231:AG258">
    <cfRule type="expression" dxfId="327" priority="689">
      <formula>$AE231&lt;&gt;""</formula>
    </cfRule>
    <cfRule type="expression" dxfId="326" priority="690">
      <formula>$C231&lt;&gt;""</formula>
    </cfRule>
  </conditionalFormatting>
  <conditionalFormatting sqref="AH231:AH258">
    <cfRule type="expression" dxfId="325" priority="687">
      <formula>$AH231&lt;&gt;""</formula>
    </cfRule>
    <cfRule type="expression" dxfId="324" priority="688">
      <formula>$C231&lt;&gt;""</formula>
    </cfRule>
  </conditionalFormatting>
  <conditionalFormatting sqref="V235:X236 V231:X232 V239:X240 V243:X244 V247:X248 V255:X256">
    <cfRule type="expression" dxfId="323" priority="629">
      <formula>$V231&lt;&gt;""</formula>
    </cfRule>
    <cfRule type="expression" dxfId="322" priority="630">
      <formula>$C231&lt;&gt;""</formula>
    </cfRule>
  </conditionalFormatting>
  <conditionalFormatting sqref="V237:X238 V233:X234 V241:X242 V245:X246 V249:X250 V253:X254 V257:X258">
    <cfRule type="expression" dxfId="321" priority="589">
      <formula>$V233&lt;&gt;""</formula>
    </cfRule>
    <cfRule type="expression" dxfId="320" priority="628">
      <formula>$C231&lt;&gt;""</formula>
    </cfRule>
  </conditionalFormatting>
  <conditionalFormatting sqref="V251:X252">
    <cfRule type="expression" dxfId="319" priority="596">
      <formula>V251&lt;&gt;""</formula>
    </cfRule>
    <cfRule type="expression" dxfId="318" priority="597">
      <formula>$C251&lt;&gt;""</formula>
    </cfRule>
  </conditionalFormatting>
  <conditionalFormatting sqref="X34">
    <cfRule type="expression" dxfId="317" priority="588">
      <formula>X34=""</formula>
    </cfRule>
  </conditionalFormatting>
  <conditionalFormatting sqref="Q239 Q243 Q247 Q251 Q255">
    <cfRule type="expression" dxfId="316" priority="570">
      <formula>$Q239&lt;&gt;""</formula>
    </cfRule>
    <cfRule type="expression" dxfId="315" priority="571">
      <formula>$C239&lt;&gt;""</formula>
    </cfRule>
  </conditionalFormatting>
  <conditionalFormatting sqref="C120 C126 C130">
    <cfRule type="expression" dxfId="314" priority="549">
      <formula>$C120=""</formula>
    </cfRule>
  </conditionalFormatting>
  <conditionalFormatting sqref="M99 M101 M103 M105">
    <cfRule type="containsBlanks" dxfId="313" priority="530">
      <formula>LEN(TRIM(M99))=0</formula>
    </cfRule>
  </conditionalFormatting>
  <conditionalFormatting sqref="M116">
    <cfRule type="containsBlanks" dxfId="312" priority="730">
      <formula>LEN(TRIM(M116))=0</formula>
    </cfRule>
  </conditionalFormatting>
  <conditionalFormatting sqref="L120">
    <cfRule type="expression" dxfId="311" priority="526">
      <formula>$C$120="No"</formula>
    </cfRule>
    <cfRule type="expression" dxfId="310" priority="729">
      <formula>$C$120="Yes"</formula>
    </cfRule>
  </conditionalFormatting>
  <conditionalFormatting sqref="L120">
    <cfRule type="notContainsBlanks" dxfId="309" priority="527">
      <formula>LEN(TRIM(L120))&gt;0</formula>
    </cfRule>
  </conditionalFormatting>
  <conditionalFormatting sqref="AC122:AD123 AG122:AH123 U122:W123">
    <cfRule type="notContainsBlanks" dxfId="308" priority="505">
      <formula>LEN(TRIM(U122))&gt;0</formula>
    </cfRule>
    <cfRule type="expression" dxfId="307" priority="524">
      <formula>$C$120="Yes"</formula>
    </cfRule>
  </conditionalFormatting>
  <conditionalFormatting sqref="L126">
    <cfRule type="expression" dxfId="306" priority="518">
      <formula>$C$126="No"</formula>
    </cfRule>
    <cfRule type="expression" dxfId="305" priority="520">
      <formula>$C$126="Yes"</formula>
    </cfRule>
  </conditionalFormatting>
  <conditionalFormatting sqref="L126">
    <cfRule type="notContainsBlanks" dxfId="304" priority="519">
      <formula>LEN(TRIM(L126))&gt;0</formula>
    </cfRule>
  </conditionalFormatting>
  <conditionalFormatting sqref="L130">
    <cfRule type="expression" dxfId="303" priority="514">
      <formula>$C$130="No"</formula>
    </cfRule>
    <cfRule type="expression" dxfId="302" priority="516">
      <formula>$C$130="Yes"</formula>
    </cfRule>
  </conditionalFormatting>
  <conditionalFormatting sqref="L130">
    <cfRule type="notContainsBlanks" dxfId="301" priority="515">
      <formula>LEN(TRIM(L130))&gt;0</formula>
    </cfRule>
  </conditionalFormatting>
  <conditionalFormatting sqref="R122:S123">
    <cfRule type="notContainsBlanks" dxfId="300" priority="522">
      <formula>LEN(TRIM(R122))&gt;0</formula>
    </cfRule>
    <cfRule type="expression" dxfId="299" priority="525">
      <formula>C120="Yes"</formula>
    </cfRule>
  </conditionalFormatting>
  <conditionalFormatting sqref="L132:Q133 X132:AH133">
    <cfRule type="expression" dxfId="298" priority="446">
      <formula>$C$130=""</formula>
    </cfRule>
    <cfRule type="expression" dxfId="297" priority="509">
      <formula>$C$130="No"</formula>
    </cfRule>
    <cfRule type="notContainsBlanks" dxfId="296" priority="510">
      <formula>LEN(TRIM(L132))&gt;0</formula>
    </cfRule>
    <cfRule type="expression" dxfId="295" priority="511">
      <formula>$C$130="Yes"</formula>
    </cfRule>
  </conditionalFormatting>
  <conditionalFormatting sqref="AC134:AD135 AG134:AH135 R134:S135 U134:W135">
    <cfRule type="notContainsBlanks" dxfId="294" priority="497">
      <formula>LEN(TRIM(R134))&gt;0</formula>
    </cfRule>
    <cfRule type="expression" dxfId="293" priority="502">
      <formula>$C$130="Yes"</formula>
    </cfRule>
  </conditionalFormatting>
  <conditionalFormatting sqref="J112">
    <cfRule type="containsBlanks" dxfId="292" priority="489">
      <formula>LEN(TRIM(J112))=0</formula>
    </cfRule>
  </conditionalFormatting>
  <conditionalFormatting sqref="H38:W39">
    <cfRule type="containsBlanks" dxfId="291" priority="488">
      <formula>LEN(TRIM(H38))=0</formula>
    </cfRule>
  </conditionalFormatting>
  <conditionalFormatting sqref="M116">
    <cfRule type="expression" dxfId="290" priority="529">
      <formula>$J$114=""</formula>
    </cfRule>
  </conditionalFormatting>
  <conditionalFormatting sqref="R122:W123 AC123:AD123 AC122:AE122 AG122:AH123">
    <cfRule type="expression" dxfId="289" priority="450">
      <formula>$C$120=""</formula>
    </cfRule>
    <cfRule type="expression" dxfId="288" priority="457">
      <formula>$C$120="No"</formula>
    </cfRule>
  </conditionalFormatting>
  <conditionalFormatting sqref="R134:W135 AC135:AD135 AC134:AE134 AG134:AH135">
    <cfRule type="expression" dxfId="287" priority="444">
      <formula>$C$130=""</formula>
    </cfRule>
    <cfRule type="expression" dxfId="286" priority="455">
      <formula>$C$130="No"</formula>
    </cfRule>
  </conditionalFormatting>
  <conditionalFormatting sqref="J153">
    <cfRule type="containsBlanks" dxfId="285" priority="736">
      <formula>LEN(TRIM(J153))=0</formula>
    </cfRule>
  </conditionalFormatting>
  <conditionalFormatting sqref="L120:AH121">
    <cfRule type="expression" dxfId="284" priority="451">
      <formula>$C$120=""</formula>
    </cfRule>
  </conditionalFormatting>
  <conditionalFormatting sqref="L126:AH127">
    <cfRule type="expression" dxfId="283" priority="448">
      <formula>$C$126=""</formula>
    </cfRule>
  </conditionalFormatting>
  <conditionalFormatting sqref="L130:AH131">
    <cfRule type="expression" dxfId="282" priority="447">
      <formula>$C$130=""</formula>
    </cfRule>
  </conditionalFormatting>
  <conditionalFormatting sqref="J155:AH160">
    <cfRule type="expression" dxfId="281" priority="431" stopIfTrue="1">
      <formula>$J$153="Self-employed"</formula>
    </cfRule>
    <cfRule type="expression" dxfId="280" priority="432" stopIfTrue="1">
      <formula>$J$153="Fresh Graduate"</formula>
    </cfRule>
    <cfRule type="expression" dxfId="279" priority="442" stopIfTrue="1">
      <formula>$J$153="Unemployed"</formula>
    </cfRule>
  </conditionalFormatting>
  <conditionalFormatting sqref="J161:R162">
    <cfRule type="expression" dxfId="278" priority="430" stopIfTrue="1">
      <formula>$J$153="Fresh Graduate"</formula>
    </cfRule>
    <cfRule type="expression" dxfId="277" priority="441" stopIfTrue="1">
      <formula>$J$153="Unemployed"</formula>
    </cfRule>
  </conditionalFormatting>
  <conditionalFormatting sqref="Z162:AE162 Z161:AF161">
    <cfRule type="expression" dxfId="276" priority="422" stopIfTrue="1">
      <formula>$J$153="Self-employed"</formula>
    </cfRule>
    <cfRule type="expression" dxfId="275" priority="429" stopIfTrue="1">
      <formula>$J$153="Fresh Graduate"</formula>
    </cfRule>
    <cfRule type="expression" dxfId="274" priority="440" stopIfTrue="1">
      <formula>$J$153="Unemployed"</formula>
    </cfRule>
  </conditionalFormatting>
  <conditionalFormatting sqref="Z153">
    <cfRule type="expression" dxfId="273" priority="731" stopIfTrue="1">
      <formula>#REF!="Yes"</formula>
    </cfRule>
    <cfRule type="notContainsBlanks" dxfId="272" priority="732">
      <formula>LEN(TRIM(Z153))&gt;0</formula>
    </cfRule>
    <cfRule type="expression" dxfId="271" priority="733">
      <formula>$J$153="Others"</formula>
    </cfRule>
    <cfRule type="expression" dxfId="270" priority="734" stopIfTrue="1">
      <formula>$J$153=""</formula>
    </cfRule>
    <cfRule type="expression" dxfId="269" priority="735">
      <formula>$J$153&lt;&gt;"Others"</formula>
    </cfRule>
  </conditionalFormatting>
  <conditionalFormatting sqref="I199:W208 I197:Q198 X197:AH208 I215:Q216 X215:AH216 I217:W222">
    <cfRule type="expression" dxfId="268" priority="419">
      <formula>$J$153="Fresh Graduate"</formula>
    </cfRule>
    <cfRule type="expression" dxfId="267" priority="420">
      <formula>$J$153="Self-employed"</formula>
    </cfRule>
    <cfRule type="expression" dxfId="266" priority="421">
      <formula>$J$153="Unemployed"</formula>
    </cfRule>
  </conditionalFormatting>
  <conditionalFormatting sqref="K231:AH234">
    <cfRule type="expression" dxfId="265" priority="406" stopIfTrue="1">
      <formula>$C$231="Fresh Graduate"</formula>
    </cfRule>
    <cfRule type="expression" dxfId="264" priority="411" stopIfTrue="1">
      <formula>$C$231="Unemployed"</formula>
    </cfRule>
  </conditionalFormatting>
  <conditionalFormatting sqref="AC396 AC399:AC405 AC369">
    <cfRule type="containsText" dxfId="263" priority="409" operator="containsText" text="No">
      <formula>NOT(ISERROR(SEARCH("No",AC369)))</formula>
    </cfRule>
  </conditionalFormatting>
  <conditionalFormatting sqref="AC407">
    <cfRule type="containsText" dxfId="262" priority="410" operator="containsText" text="No">
      <formula>NOT(ISERROR(SEARCH("No",AC407)))</formula>
    </cfRule>
  </conditionalFormatting>
  <conditionalFormatting sqref="K231:U234">
    <cfRule type="expression" dxfId="261" priority="381" stopIfTrue="1">
      <formula>$J$153="Self-employed"</formula>
    </cfRule>
  </conditionalFormatting>
  <conditionalFormatting sqref="AC406">
    <cfRule type="containsText" dxfId="260" priority="404" operator="containsText" text="No">
      <formula>NOT(ISERROR(SEARCH("No",AC406)))</formula>
    </cfRule>
  </conditionalFormatting>
  <conditionalFormatting sqref="C233:AD234 C231:Z232 AB231:AD232">
    <cfRule type="containsBlanks" dxfId="259" priority="412">
      <formula>LEN(TRIM(C231))=0</formula>
    </cfRule>
  </conditionalFormatting>
  <conditionalFormatting sqref="K231:AD234">
    <cfRule type="expression" dxfId="258" priority="703">
      <formula>$C$231&lt;&gt;""</formula>
    </cfRule>
  </conditionalFormatting>
  <conditionalFormatting sqref="Q235:U238">
    <cfRule type="notContainsBlanks" dxfId="257" priority="379">
      <formula>LEN(TRIM(Q235))&gt;0</formula>
    </cfRule>
    <cfRule type="expression" dxfId="256" priority="380">
      <formula>$C$235&lt;&gt;""</formula>
    </cfRule>
  </conditionalFormatting>
  <conditionalFormatting sqref="H28">
    <cfRule type="containsBlanks" dxfId="255" priority="737">
      <formula>LEN(TRIM(H28))=0</formula>
    </cfRule>
  </conditionalFormatting>
  <conditionalFormatting sqref="AB38">
    <cfRule type="expression" dxfId="254" priority="378">
      <formula>$AB$36=""</formula>
    </cfRule>
  </conditionalFormatting>
  <conditionalFormatting sqref="X36">
    <cfRule type="expression" dxfId="253" priority="377">
      <formula>X36=""</formula>
    </cfRule>
  </conditionalFormatting>
  <conditionalFormatting sqref="AB38:AH39">
    <cfRule type="cellIs" dxfId="252" priority="376" operator="between">
      <formula>"YES"</formula>
      <formula>"NO"</formula>
    </cfRule>
  </conditionalFormatting>
  <conditionalFormatting sqref="H30">
    <cfRule type="containsBlanks" dxfId="251" priority="375">
      <formula>LEN(TRIM(H30))=0</formula>
    </cfRule>
  </conditionalFormatting>
  <conditionalFormatting sqref="AC382">
    <cfRule type="containsBlanks" dxfId="250" priority="374">
      <formula>LEN(TRIM(AC382))=0</formula>
    </cfRule>
  </conditionalFormatting>
  <conditionalFormatting sqref="AC371 AC369 AE371">
    <cfRule type="containsBlanks" dxfId="249" priority="370">
      <formula>LEN(TRIM(AC369))=0</formula>
    </cfRule>
  </conditionalFormatting>
  <conditionalFormatting sqref="AC371 AC382">
    <cfRule type="containsText" dxfId="248" priority="369" operator="containsText" text="No">
      <formula>NOT(ISERROR(SEARCH("No",AC371)))</formula>
    </cfRule>
  </conditionalFormatting>
  <conditionalFormatting sqref="AC394">
    <cfRule type="containsText" dxfId="247" priority="362" operator="containsText" text="No">
      <formula>NOT(ISERROR(SEARCH("No",AC394)))</formula>
    </cfRule>
  </conditionalFormatting>
  <conditionalFormatting sqref="AC395">
    <cfRule type="containsText" dxfId="246" priority="361" operator="containsText" text="No">
      <formula>NOT(ISERROR(SEARCH("No",AC395)))</formula>
    </cfRule>
  </conditionalFormatting>
  <conditionalFormatting sqref="Z30:AA31">
    <cfRule type="expression" dxfId="245" priority="744">
      <formula>#REF!=""</formula>
    </cfRule>
    <cfRule type="expression" dxfId="244" priority="745">
      <formula>AD28=""</formula>
    </cfRule>
    <cfRule type="expression" dxfId="243" priority="746">
      <formula>Z28=""</formula>
    </cfRule>
  </conditionalFormatting>
  <conditionalFormatting sqref="AE30:AF31">
    <cfRule type="expression" dxfId="242" priority="750">
      <formula>#REF!=""</formula>
    </cfRule>
    <cfRule type="expression" dxfId="241" priority="751">
      <formula>#REF!=""</formula>
    </cfRule>
    <cfRule type="expression" dxfId="240" priority="752">
      <formula>AE28=""</formula>
    </cfRule>
  </conditionalFormatting>
  <conditionalFormatting sqref="AA233:AA234 AC233:AD234">
    <cfRule type="cellIs" dxfId="239" priority="354" operator="equal">
      <formula>""</formula>
    </cfRule>
  </conditionalFormatting>
  <conditionalFormatting sqref="AC231:AD232">
    <cfRule type="cellIs" dxfId="238" priority="351" operator="equal">
      <formula>""</formula>
    </cfRule>
  </conditionalFormatting>
  <conditionalFormatting sqref="AA231:AA232">
    <cfRule type="containsBlanks" dxfId="237" priority="347">
      <formula>LEN(TRIM(AA231))=0</formula>
    </cfRule>
  </conditionalFormatting>
  <conditionalFormatting sqref="AA231:AA232">
    <cfRule type="cellIs" dxfId="236" priority="344" operator="equal">
      <formula>""</formula>
    </cfRule>
  </conditionalFormatting>
  <conditionalFormatting sqref="X30:Y31">
    <cfRule type="expression" dxfId="235" priority="1589">
      <formula>AG28=""</formula>
    </cfRule>
    <cfRule type="expression" dxfId="234" priority="1590">
      <formula>AB28=""</formula>
    </cfRule>
    <cfRule type="expression" dxfId="233" priority="1591">
      <formula>X28=""</formula>
    </cfRule>
  </conditionalFormatting>
  <conditionalFormatting sqref="Y65">
    <cfRule type="expression" dxfId="232" priority="207" stopIfTrue="1">
      <formula>$C63=""</formula>
    </cfRule>
    <cfRule type="expression" dxfId="231" priority="215">
      <formula>Y65=""</formula>
    </cfRule>
  </conditionalFormatting>
  <conditionalFormatting sqref="G65">
    <cfRule type="expression" dxfId="230" priority="208">
      <formula>G65&lt;&gt;""</formula>
    </cfRule>
    <cfRule type="expression" dxfId="229" priority="210">
      <formula>C63="Higher Education"</formula>
    </cfRule>
    <cfRule type="expression" dxfId="228" priority="212">
      <formula>C63="Upper Secondary Education"</formula>
    </cfRule>
    <cfRule type="expression" dxfId="227" priority="213">
      <formula>C63="Lower Secondary Education"</formula>
    </cfRule>
    <cfRule type="expression" dxfId="226" priority="214">
      <formula>C63="Primary Education"</formula>
    </cfRule>
  </conditionalFormatting>
  <conditionalFormatting sqref="G63">
    <cfRule type="expression" dxfId="225" priority="209" stopIfTrue="1">
      <formula>C63=""</formula>
    </cfRule>
    <cfRule type="expression" dxfId="224" priority="211">
      <formula>G63=""</formula>
    </cfRule>
  </conditionalFormatting>
  <conditionalFormatting sqref="Y63">
    <cfRule type="expression" dxfId="223" priority="205" stopIfTrue="1">
      <formula>$C63=""</formula>
    </cfRule>
    <cfRule type="expression" dxfId="222" priority="206">
      <formula>Y63=""</formula>
    </cfRule>
  </conditionalFormatting>
  <conditionalFormatting sqref="AC63 AC67 AC75 AC79 AC83 AC87">
    <cfRule type="expression" dxfId="221" priority="200">
      <formula>AC63&lt;&gt;""</formula>
    </cfRule>
    <cfRule type="expression" dxfId="220" priority="201">
      <formula>C63="Higher Education"</formula>
    </cfRule>
    <cfRule type="expression" dxfId="219" priority="202">
      <formula>$C63="Upper Secondary Education"</formula>
    </cfRule>
    <cfRule type="expression" dxfId="218" priority="203">
      <formula>$C63="Lower Secondary Education"</formula>
    </cfRule>
    <cfRule type="expression" dxfId="217" priority="204">
      <formula>$C63="Primary Education"</formula>
    </cfRule>
  </conditionalFormatting>
  <conditionalFormatting sqref="Y69">
    <cfRule type="expression" dxfId="216" priority="198" stopIfTrue="1">
      <formula>$C67=""</formula>
    </cfRule>
    <cfRule type="expression" dxfId="215" priority="199">
      <formula>Y69=""</formula>
    </cfRule>
  </conditionalFormatting>
  <conditionalFormatting sqref="G67">
    <cfRule type="expression" dxfId="214" priority="194" stopIfTrue="1">
      <formula>C67=""</formula>
    </cfRule>
    <cfRule type="expression" dxfId="213" priority="195">
      <formula>G67=""</formula>
    </cfRule>
  </conditionalFormatting>
  <conditionalFormatting sqref="G69">
    <cfRule type="expression" dxfId="212" priority="189">
      <formula>G69&lt;&gt;""</formula>
    </cfRule>
    <cfRule type="expression" dxfId="211" priority="190">
      <formula>C67="Higher Education"</formula>
    </cfRule>
    <cfRule type="expression" dxfId="210" priority="191">
      <formula>C67="Upper Secondary Education"</formula>
    </cfRule>
    <cfRule type="expression" dxfId="209" priority="192">
      <formula>C67="Lower Secondary Education"</formula>
    </cfRule>
    <cfRule type="expression" dxfId="208" priority="193">
      <formula>C67="Primary Education"</formula>
    </cfRule>
  </conditionalFormatting>
  <conditionalFormatting sqref="P63:R70">
    <cfRule type="containsBlanks" dxfId="207" priority="184">
      <formula>LEN(TRIM(P63))=0</formula>
    </cfRule>
  </conditionalFormatting>
  <conditionalFormatting sqref="P63:R66">
    <cfRule type="expression" dxfId="206" priority="183">
      <formula>$C$61=""</formula>
    </cfRule>
  </conditionalFormatting>
  <conditionalFormatting sqref="P67:R70">
    <cfRule type="expression" dxfId="205" priority="182">
      <formula>$C$65=""</formula>
    </cfRule>
  </conditionalFormatting>
  <conditionalFormatting sqref="AA81">
    <cfRule type="expression" dxfId="204" priority="180" stopIfTrue="1">
      <formula>$C79=""</formula>
    </cfRule>
    <cfRule type="expression" dxfId="203" priority="181">
      <formula>AA81=""</formula>
    </cfRule>
  </conditionalFormatting>
  <conditionalFormatting sqref="Y71">
    <cfRule type="expression" dxfId="202" priority="178" stopIfTrue="1">
      <formula>$C71=""</formula>
    </cfRule>
    <cfRule type="expression" dxfId="201" priority="179">
      <formula>Y71=""</formula>
    </cfRule>
  </conditionalFormatting>
  <conditionalFormatting sqref="AC71">
    <cfRule type="expression" dxfId="200" priority="173">
      <formula>AC71&lt;&gt;""</formula>
    </cfRule>
    <cfRule type="expression" dxfId="199" priority="174">
      <formula>C71="Higher Education"</formula>
    </cfRule>
    <cfRule type="expression" dxfId="198" priority="175">
      <formula>$C71="Upper Secondary Education"</formula>
    </cfRule>
    <cfRule type="expression" dxfId="197" priority="176">
      <formula>$C71="Lower Secondary Education"</formula>
    </cfRule>
    <cfRule type="expression" dxfId="196" priority="177">
      <formula>$C71="Primary Education"</formula>
    </cfRule>
  </conditionalFormatting>
  <conditionalFormatting sqref="Y73">
    <cfRule type="expression" dxfId="195" priority="171" stopIfTrue="1">
      <formula>$C71=""</formula>
    </cfRule>
    <cfRule type="expression" dxfId="194" priority="172">
      <formula>Y73=""</formula>
    </cfRule>
  </conditionalFormatting>
  <conditionalFormatting sqref="Y77">
    <cfRule type="expression" dxfId="193" priority="167" stopIfTrue="1">
      <formula>$C75=""</formula>
    </cfRule>
    <cfRule type="expression" dxfId="192" priority="168">
      <formula>Y77=""</formula>
    </cfRule>
  </conditionalFormatting>
  <conditionalFormatting sqref="Y81">
    <cfRule type="expression" dxfId="191" priority="163" stopIfTrue="1">
      <formula>$C79=""</formula>
    </cfRule>
    <cfRule type="expression" dxfId="190" priority="164">
      <formula>Y81=""</formula>
    </cfRule>
  </conditionalFormatting>
  <conditionalFormatting sqref="AA79">
    <cfRule type="expression" dxfId="189" priority="161" stopIfTrue="1">
      <formula>$C79=""</formula>
    </cfRule>
    <cfRule type="expression" dxfId="188" priority="162">
      <formula>AA79=""</formula>
    </cfRule>
  </conditionalFormatting>
  <conditionalFormatting sqref="Y85">
    <cfRule type="expression" dxfId="187" priority="159" stopIfTrue="1">
      <formula>$C83=""</formula>
    </cfRule>
    <cfRule type="expression" dxfId="186" priority="160">
      <formula>Y85=""</formula>
    </cfRule>
  </conditionalFormatting>
  <conditionalFormatting sqref="AA83">
    <cfRule type="expression" dxfId="185" priority="157" stopIfTrue="1">
      <formula>$C83=""</formula>
    </cfRule>
    <cfRule type="expression" dxfId="184" priority="158">
      <formula>AA83=""</formula>
    </cfRule>
  </conditionalFormatting>
  <conditionalFormatting sqref="Y89">
    <cfRule type="expression" dxfId="183" priority="155" stopIfTrue="1">
      <formula>$C87=""</formula>
    </cfRule>
    <cfRule type="expression" dxfId="182" priority="156">
      <formula>Y89=""</formula>
    </cfRule>
  </conditionalFormatting>
  <conditionalFormatting sqref="AA87">
    <cfRule type="expression" dxfId="181" priority="153" stopIfTrue="1">
      <formula>$C87=""</formula>
    </cfRule>
    <cfRule type="expression" dxfId="180" priority="154">
      <formula>AA87=""</formula>
    </cfRule>
  </conditionalFormatting>
  <conditionalFormatting sqref="G71">
    <cfRule type="expression" dxfId="179" priority="151" stopIfTrue="1">
      <formula>C71=""</formula>
    </cfRule>
    <cfRule type="expression" dxfId="178" priority="152">
      <formula>G71=""</formula>
    </cfRule>
  </conditionalFormatting>
  <conditionalFormatting sqref="G75">
    <cfRule type="expression" dxfId="177" priority="149" stopIfTrue="1">
      <formula>C75=""</formula>
    </cfRule>
    <cfRule type="expression" dxfId="176" priority="150">
      <formula>G75=""</formula>
    </cfRule>
  </conditionalFormatting>
  <conditionalFormatting sqref="G79">
    <cfRule type="expression" dxfId="175" priority="147" stopIfTrue="1">
      <formula>C79=""</formula>
    </cfRule>
    <cfRule type="expression" dxfId="174" priority="148">
      <formula>G79=""</formula>
    </cfRule>
  </conditionalFormatting>
  <conditionalFormatting sqref="G83">
    <cfRule type="expression" dxfId="173" priority="145" stopIfTrue="1">
      <formula>C83=""</formula>
    </cfRule>
    <cfRule type="expression" dxfId="172" priority="146">
      <formula>G83=""</formula>
    </cfRule>
  </conditionalFormatting>
  <conditionalFormatting sqref="G87">
    <cfRule type="expression" dxfId="171" priority="143" stopIfTrue="1">
      <formula>C87=""</formula>
    </cfRule>
    <cfRule type="expression" dxfId="170" priority="144">
      <formula>G87=""</formula>
    </cfRule>
  </conditionalFormatting>
  <conditionalFormatting sqref="G73">
    <cfRule type="expression" dxfId="169" priority="138">
      <formula>G73&lt;&gt;""</formula>
    </cfRule>
    <cfRule type="expression" dxfId="168" priority="139">
      <formula>C71="Higher Education"</formula>
    </cfRule>
    <cfRule type="expression" dxfId="167" priority="140">
      <formula>C71="Upper Secondary Education"</formula>
    </cfRule>
    <cfRule type="expression" dxfId="166" priority="141">
      <formula>C71="Lower Secondary Education"</formula>
    </cfRule>
    <cfRule type="expression" dxfId="165" priority="142">
      <formula>C71="Primary Education"</formula>
    </cfRule>
  </conditionalFormatting>
  <conditionalFormatting sqref="G77">
    <cfRule type="expression" dxfId="164" priority="133">
      <formula>G77&lt;&gt;""</formula>
    </cfRule>
    <cfRule type="expression" dxfId="163" priority="134">
      <formula>C75="Higher Education"</formula>
    </cfRule>
    <cfRule type="expression" dxfId="162" priority="135">
      <formula>C75="Upper Secondary Education"</formula>
    </cfRule>
    <cfRule type="expression" dxfId="161" priority="136">
      <formula>C75="Lower Secondary Education"</formula>
    </cfRule>
    <cfRule type="expression" dxfId="160" priority="137">
      <formula>C75="Primary Education"</formula>
    </cfRule>
  </conditionalFormatting>
  <conditionalFormatting sqref="G81">
    <cfRule type="expression" dxfId="159" priority="128">
      <formula>G81&lt;&gt;""</formula>
    </cfRule>
    <cfRule type="expression" dxfId="158" priority="129">
      <formula>C79="Higher Education"</formula>
    </cfRule>
    <cfRule type="expression" dxfId="157" priority="130">
      <formula>C79="Upper Secondary Education"</formula>
    </cfRule>
    <cfRule type="expression" dxfId="156" priority="131">
      <formula>C79="Lower Secondary Education"</formula>
    </cfRule>
    <cfRule type="expression" dxfId="155" priority="132">
      <formula>C79="Primary Education"</formula>
    </cfRule>
  </conditionalFormatting>
  <conditionalFormatting sqref="G85">
    <cfRule type="expression" dxfId="154" priority="123">
      <formula>G85&lt;&gt;""</formula>
    </cfRule>
    <cfRule type="expression" dxfId="153" priority="124">
      <formula>C83="Higher Education"</formula>
    </cfRule>
    <cfRule type="expression" dxfId="152" priority="125">
      <formula>C83="Upper Secondary Education"</formula>
    </cfRule>
    <cfRule type="expression" dxfId="151" priority="126">
      <formula>C83="Lower Secondary Education"</formula>
    </cfRule>
    <cfRule type="expression" dxfId="150" priority="127">
      <formula>C83="Primary Education"</formula>
    </cfRule>
  </conditionalFormatting>
  <conditionalFormatting sqref="G89">
    <cfRule type="expression" dxfId="149" priority="118">
      <formula>G89&lt;&gt;""</formula>
    </cfRule>
    <cfRule type="expression" dxfId="148" priority="119">
      <formula>C87="Higher Education"</formula>
    </cfRule>
    <cfRule type="expression" dxfId="147" priority="120">
      <formula>C87="Upper Secondary Education"</formula>
    </cfRule>
    <cfRule type="expression" dxfId="146" priority="121">
      <formula>C87="Lower Secondary Education"</formula>
    </cfRule>
    <cfRule type="expression" dxfId="145" priority="122">
      <formula>C87="Primary Education"</formula>
    </cfRule>
  </conditionalFormatting>
  <conditionalFormatting sqref="P71:R90">
    <cfRule type="containsBlanks" dxfId="144" priority="107">
      <formula>LEN(TRIM(P71))=0</formula>
    </cfRule>
  </conditionalFormatting>
  <conditionalFormatting sqref="P71:R74">
    <cfRule type="expression" dxfId="143" priority="106">
      <formula>$C$69=""</formula>
    </cfRule>
  </conditionalFormatting>
  <conditionalFormatting sqref="P75:R78">
    <cfRule type="expression" dxfId="142" priority="105">
      <formula>$C$73=""</formula>
    </cfRule>
  </conditionalFormatting>
  <conditionalFormatting sqref="P79:R82">
    <cfRule type="expression" dxfId="141" priority="104">
      <formula>$C$77=""</formula>
    </cfRule>
  </conditionalFormatting>
  <conditionalFormatting sqref="P83:R86">
    <cfRule type="expression" dxfId="140" priority="103">
      <formula>$C$81=""</formula>
    </cfRule>
  </conditionalFormatting>
  <conditionalFormatting sqref="P87:R90">
    <cfRule type="expression" dxfId="139" priority="102">
      <formula>$C$85=""</formula>
    </cfRule>
  </conditionalFormatting>
  <conditionalFormatting sqref="P63:R78">
    <cfRule type="containsBlanks" dxfId="138" priority="101">
      <formula>LEN(TRIM(P63))=0</formula>
    </cfRule>
  </conditionalFormatting>
  <conditionalFormatting sqref="AA63">
    <cfRule type="expression" dxfId="137" priority="97" stopIfTrue="1">
      <formula>$C63=""</formula>
    </cfRule>
    <cfRule type="expression" dxfId="136" priority="98">
      <formula>AA63=""</formula>
    </cfRule>
  </conditionalFormatting>
  <conditionalFormatting sqref="S63:V90">
    <cfRule type="containsBlanks" dxfId="135" priority="88">
      <formula>LEN(TRIM(S63))=0</formula>
    </cfRule>
  </conditionalFormatting>
  <conditionalFormatting sqref="AA63:AB78">
    <cfRule type="containsBlanks" dxfId="134" priority="87">
      <formula>LEN(TRIM(AA63))=0</formula>
    </cfRule>
  </conditionalFormatting>
  <conditionalFormatting sqref="AC373 AE373">
    <cfRule type="containsBlanks" dxfId="133" priority="84">
      <formula>LEN(TRIM(AC373))=0</formula>
    </cfRule>
  </conditionalFormatting>
  <conditionalFormatting sqref="AC373">
    <cfRule type="containsText" dxfId="132" priority="83" operator="containsText" text="No">
      <formula>NOT(ISERROR(SEARCH("No",AC373)))</formula>
    </cfRule>
  </conditionalFormatting>
  <conditionalFormatting sqref="AC374 AE374">
    <cfRule type="containsBlanks" dxfId="131" priority="80">
      <formula>LEN(TRIM(AC374))=0</formula>
    </cfRule>
  </conditionalFormatting>
  <conditionalFormatting sqref="AC374">
    <cfRule type="containsText" dxfId="130" priority="79" operator="containsText" text="No">
      <formula>NOT(ISERROR(SEARCH("No",AC374)))</formula>
    </cfRule>
  </conditionalFormatting>
  <conditionalFormatting sqref="AC375 AE375">
    <cfRule type="containsBlanks" dxfId="129" priority="78">
      <formula>LEN(TRIM(AC375))=0</formula>
    </cfRule>
  </conditionalFormatting>
  <conditionalFormatting sqref="AC375">
    <cfRule type="containsText" dxfId="128" priority="77" operator="containsText" text="No">
      <formula>NOT(ISERROR(SEARCH("No",AC375)))</formula>
    </cfRule>
  </conditionalFormatting>
  <conditionalFormatting sqref="AC376 AE376">
    <cfRule type="containsBlanks" dxfId="127" priority="76">
      <formula>LEN(TRIM(AC376))=0</formula>
    </cfRule>
  </conditionalFormatting>
  <conditionalFormatting sqref="AC376">
    <cfRule type="containsText" dxfId="126" priority="75" operator="containsText" text="No">
      <formula>NOT(ISERROR(SEARCH("No",AC376)))</formula>
    </cfRule>
  </conditionalFormatting>
  <conditionalFormatting sqref="AC378 AE378">
    <cfRule type="containsBlanks" dxfId="125" priority="74">
      <formula>LEN(TRIM(AC378))=0</formula>
    </cfRule>
  </conditionalFormatting>
  <conditionalFormatting sqref="AC378">
    <cfRule type="containsText" dxfId="124" priority="73" operator="containsText" text="No">
      <formula>NOT(ISERROR(SEARCH("No",AC378)))</formula>
    </cfRule>
  </conditionalFormatting>
  <conditionalFormatting sqref="AC385 AE385">
    <cfRule type="containsBlanks" dxfId="123" priority="68">
      <formula>LEN(TRIM(AC385))=0</formula>
    </cfRule>
  </conditionalFormatting>
  <conditionalFormatting sqref="AC385">
    <cfRule type="containsText" dxfId="122" priority="67" operator="containsText" text="No">
      <formula>NOT(ISERROR(SEARCH("No",AC385)))</formula>
    </cfRule>
  </conditionalFormatting>
  <conditionalFormatting sqref="AC388 AE388">
    <cfRule type="containsBlanks" dxfId="121" priority="66">
      <formula>LEN(TRIM(AC388))=0</formula>
    </cfRule>
  </conditionalFormatting>
  <conditionalFormatting sqref="AC388">
    <cfRule type="containsText" dxfId="120" priority="65" operator="containsText" text="No">
      <formula>NOT(ISERROR(SEARCH("No",AC388)))</formula>
    </cfRule>
  </conditionalFormatting>
  <conditionalFormatting sqref="AC389 AE389">
    <cfRule type="containsBlanks" dxfId="119" priority="64">
      <formula>LEN(TRIM(AC389))=0</formula>
    </cfRule>
  </conditionalFormatting>
  <conditionalFormatting sqref="AC389">
    <cfRule type="containsText" dxfId="118" priority="63" operator="containsText" text="No">
      <formula>NOT(ISERROR(SEARCH("No",AC389)))</formula>
    </cfRule>
  </conditionalFormatting>
  <conditionalFormatting sqref="AC390 AE390">
    <cfRule type="containsBlanks" dxfId="117" priority="62">
      <formula>LEN(TRIM(AC390))=0</formula>
    </cfRule>
  </conditionalFormatting>
  <conditionalFormatting sqref="AC390">
    <cfRule type="containsText" dxfId="116" priority="61" operator="containsText" text="No">
      <formula>NOT(ISERROR(SEARCH("No",AC390)))</formula>
    </cfRule>
  </conditionalFormatting>
  <conditionalFormatting sqref="AC386">
    <cfRule type="containsText" dxfId="115" priority="60" operator="containsText" text="No">
      <formula>NOT(ISERROR(SEARCH("No",AC386)))</formula>
    </cfRule>
  </conditionalFormatting>
  <conditionalFormatting sqref="AC386">
    <cfRule type="containsBlanks" dxfId="114" priority="59">
      <formula>LEN(TRIM(AC386))=0</formula>
    </cfRule>
  </conditionalFormatting>
  <conditionalFormatting sqref="AF161">
    <cfRule type="expression" dxfId="113" priority="57">
      <formula>AF161=""</formula>
    </cfRule>
  </conditionalFormatting>
  <conditionalFormatting sqref="AD30:AD31">
    <cfRule type="expression" dxfId="112" priority="1843">
      <formula>AJ28=""</formula>
    </cfRule>
    <cfRule type="expression" dxfId="111" priority="1844">
      <formula>#REF!=""</formula>
    </cfRule>
    <cfRule type="expression" dxfId="110" priority="1845">
      <formula>AD28=""</formula>
    </cfRule>
  </conditionalFormatting>
  <conditionalFormatting sqref="AG30:AG31">
    <cfRule type="expression" dxfId="109" priority="1846">
      <formula>#REF!=""</formula>
    </cfRule>
    <cfRule type="expression" dxfId="108" priority="1847">
      <formula>#REF!=""</formula>
    </cfRule>
    <cfRule type="expression" dxfId="107" priority="1848">
      <formula>AG28=""</formula>
    </cfRule>
  </conditionalFormatting>
  <conditionalFormatting sqref="AH30:AH31">
    <cfRule type="expression" dxfId="106" priority="1849">
      <formula>#REF!=""</formula>
    </cfRule>
    <cfRule type="expression" dxfId="105" priority="1850">
      <formula>AI28=""</formula>
    </cfRule>
    <cfRule type="expression" dxfId="104" priority="1851">
      <formula>AH28=""</formula>
    </cfRule>
  </conditionalFormatting>
  <conditionalFormatting sqref="AB30:AB31">
    <cfRule type="expression" dxfId="103" priority="1852">
      <formula>#REF!=""</formula>
    </cfRule>
    <cfRule type="expression" dxfId="102" priority="1853">
      <formula>AG28=""</formula>
    </cfRule>
    <cfRule type="expression" dxfId="101" priority="1854">
      <formula>AB28=""</formula>
    </cfRule>
  </conditionalFormatting>
  <conditionalFormatting sqref="AC30:AC31">
    <cfRule type="expression" dxfId="100" priority="1855">
      <formula>AI28=""</formula>
    </cfRule>
    <cfRule type="expression" dxfId="99" priority="1856">
      <formula>AH28=""</formula>
    </cfRule>
    <cfRule type="expression" dxfId="98" priority="1857">
      <formula>AC28=""</formula>
    </cfRule>
  </conditionalFormatting>
  <conditionalFormatting sqref="AF28:AH29">
    <cfRule type="expression" dxfId="97" priority="56">
      <formula>$AF$28=""</formula>
    </cfRule>
  </conditionalFormatting>
  <conditionalFormatting sqref="G42:W43">
    <cfRule type="expression" dxfId="96" priority="54">
      <formula>$G$42=""</formula>
    </cfRule>
  </conditionalFormatting>
  <conditionalFormatting sqref="AC42:AH43">
    <cfRule type="expression" dxfId="95" priority="53">
      <formula>$AC$42=""</formula>
    </cfRule>
  </conditionalFormatting>
  <conditionalFormatting sqref="G44:M45">
    <cfRule type="expression" dxfId="94" priority="52">
      <formula>$G$44=""</formula>
    </cfRule>
  </conditionalFormatting>
  <conditionalFormatting sqref="Q44:W45">
    <cfRule type="expression" dxfId="93" priority="51">
      <formula>$Q$44=""</formula>
    </cfRule>
  </conditionalFormatting>
  <conditionalFormatting sqref="AA44:AH45">
    <cfRule type="expression" dxfId="92" priority="50">
      <formula>$AA$44=""</formula>
    </cfRule>
  </conditionalFormatting>
  <conditionalFormatting sqref="G46:W47">
    <cfRule type="expression" dxfId="91" priority="49">
      <formula>$G$46=""</formula>
    </cfRule>
  </conditionalFormatting>
  <conditionalFormatting sqref="AC46:AH47">
    <cfRule type="expression" dxfId="90" priority="48">
      <formula>$AC$46=""</formula>
    </cfRule>
  </conditionalFormatting>
  <conditionalFormatting sqref="G48:M49">
    <cfRule type="expression" dxfId="89" priority="47">
      <formula>$G$48=""</formula>
    </cfRule>
  </conditionalFormatting>
  <conditionalFormatting sqref="Q48:W49">
    <cfRule type="expression" dxfId="88" priority="46">
      <formula>$Q$48=""</formula>
    </cfRule>
  </conditionalFormatting>
  <conditionalFormatting sqref="AA48:AH49">
    <cfRule type="expression" dxfId="87" priority="45">
      <formula>$AA$48=""</formula>
    </cfRule>
  </conditionalFormatting>
  <conditionalFormatting sqref="M107:N109 M110">
    <cfRule type="expression" dxfId="86" priority="44">
      <formula>$L$107=""</formula>
    </cfRule>
  </conditionalFormatting>
  <conditionalFormatting sqref="O107">
    <cfRule type="expression" dxfId="85" priority="43">
      <formula>$N$107=""</formula>
    </cfRule>
  </conditionalFormatting>
  <conditionalFormatting sqref="M110">
    <cfRule type="expression" dxfId="84" priority="42">
      <formula>$L$112=""</formula>
    </cfRule>
  </conditionalFormatting>
  <conditionalFormatting sqref="C136:E141">
    <cfRule type="expression" dxfId="83" priority="41">
      <formula>$C$136=""</formula>
    </cfRule>
  </conditionalFormatting>
  <conditionalFormatting sqref="C142:E147">
    <cfRule type="expression" dxfId="82" priority="40">
      <formula>$C$142=""</formula>
    </cfRule>
  </conditionalFormatting>
  <conditionalFormatting sqref="T140:T141 AE140:AF141">
    <cfRule type="expression" dxfId="81" priority="39">
      <formula>$C$136="No"</formula>
    </cfRule>
  </conditionalFormatting>
  <conditionalFormatting sqref="L142:AH143 L144:Q145 R146:S147 U146:W147 X144:AH145 AC146:AD147 AG146:AH147">
    <cfRule type="expression" dxfId="80" priority="36">
      <formula>$C$142="Yes"</formula>
    </cfRule>
  </conditionalFormatting>
  <conditionalFormatting sqref="AE146:AF147">
    <cfRule type="expression" dxfId="79" priority="35">
      <formula>$C$142="No"</formula>
    </cfRule>
  </conditionalFormatting>
  <conditionalFormatting sqref="M111">
    <cfRule type="expression" dxfId="78" priority="21">
      <formula>$L$111=""</formula>
    </cfRule>
  </conditionalFormatting>
  <conditionalFormatting sqref="AC380">
    <cfRule type="containsBlanks" dxfId="77" priority="20">
      <formula>LEN(TRIM(AC380))=0</formula>
    </cfRule>
  </conditionalFormatting>
  <conditionalFormatting sqref="AC380">
    <cfRule type="containsText" dxfId="76" priority="19" operator="containsText" text="No">
      <formula>NOT(ISERROR(SEARCH("No",AC380)))</formula>
    </cfRule>
  </conditionalFormatting>
  <conditionalFormatting sqref="AC381">
    <cfRule type="containsBlanks" dxfId="75" priority="18">
      <formula>LEN(TRIM(AC381))=0</formula>
    </cfRule>
  </conditionalFormatting>
  <conditionalFormatting sqref="AC381">
    <cfRule type="containsText" dxfId="74" priority="17" operator="containsText" text="No">
      <formula>NOT(ISERROR(SEARCH("No",AC381)))</formula>
    </cfRule>
  </conditionalFormatting>
  <conditionalFormatting sqref="M110">
    <cfRule type="expression" dxfId="73" priority="15">
      <formula>$M$107&lt;&gt;""</formula>
    </cfRule>
  </conditionalFormatting>
  <conditionalFormatting sqref="M111">
    <cfRule type="containsBlanks" dxfId="72" priority="14">
      <formula>LEN(TRIM(M111))=0</formula>
    </cfRule>
  </conditionalFormatting>
  <conditionalFormatting sqref="M107:P109">
    <cfRule type="containsBlanks" dxfId="71" priority="13">
      <formula>LEN(TRIM(M107))=0</formula>
    </cfRule>
  </conditionalFormatting>
  <conditionalFormatting sqref="M107:N109">
    <cfRule type="expression" dxfId="70" priority="12">
      <formula>$M$107&lt;&gt;""</formula>
    </cfRule>
  </conditionalFormatting>
  <conditionalFormatting sqref="M111:P111">
    <cfRule type="expression" dxfId="69" priority="11">
      <formula>$M$111&lt;&gt;""</formula>
    </cfRule>
  </conditionalFormatting>
  <conditionalFormatting sqref="O107:P109">
    <cfRule type="expression" dxfId="68" priority="10">
      <formula>$O$107&lt;&gt;""</formula>
    </cfRule>
  </conditionalFormatting>
  <conditionalFormatting sqref="AC372">
    <cfRule type="expression" dxfId="67" priority="8">
      <formula>$W$31&gt;39</formula>
    </cfRule>
    <cfRule type="expression" dxfId="66" priority="9">
      <formula>$W$31=""</formula>
    </cfRule>
  </conditionalFormatting>
  <conditionalFormatting sqref="AC379">
    <cfRule type="containsText" dxfId="65" priority="7" operator="containsText" text="No">
      <formula>NOT(ISERROR(SEARCH("No",AC379)))</formula>
    </cfRule>
  </conditionalFormatting>
  <conditionalFormatting sqref="AC379">
    <cfRule type="containsBlanks" dxfId="64" priority="6">
      <formula>LEN(TRIM(AC379))=0</formula>
    </cfRule>
  </conditionalFormatting>
  <conditionalFormatting sqref="C182:D183">
    <cfRule type="expression" dxfId="63" priority="1858">
      <formula>$A$183=TRUE</formula>
    </cfRule>
    <cfRule type="expression" dxfId="62" priority="1859">
      <formula>$A$182=TRUE</formula>
    </cfRule>
  </conditionalFormatting>
  <conditionalFormatting sqref="C184:D185">
    <cfRule type="expression" dxfId="61" priority="1860">
      <formula>$A$185=TRUE</formula>
    </cfRule>
    <cfRule type="expression" dxfId="60" priority="1861">
      <formula>$A$184=TRUE</formula>
    </cfRule>
  </conditionalFormatting>
  <conditionalFormatting sqref="C186:D187">
    <cfRule type="expression" dxfId="59" priority="1862">
      <formula>$A$187=TRUE</formula>
    </cfRule>
    <cfRule type="expression" dxfId="58" priority="1863">
      <formula>$A$186=TRUE</formula>
    </cfRule>
  </conditionalFormatting>
  <conditionalFormatting sqref="C188:D189">
    <cfRule type="expression" dxfId="57" priority="1864">
      <formula>$A$189=TRUE</formula>
    </cfRule>
    <cfRule type="expression" dxfId="56" priority="1865">
      <formula>$A$188=TRUE</formula>
    </cfRule>
  </conditionalFormatting>
  <conditionalFormatting sqref="C190:D191">
    <cfRule type="expression" dxfId="55" priority="1866">
      <formula>$A$191=TRUE</formula>
    </cfRule>
    <cfRule type="expression" dxfId="54" priority="1867">
      <formula>$A$190=TRUE</formula>
    </cfRule>
  </conditionalFormatting>
  <conditionalFormatting sqref="L138:Q139 U140:W141 R140:S141 X138:AH139 AC140:AD141 AG140:AH141">
    <cfRule type="expression" dxfId="53" priority="5">
      <formula>$C$136="Yes"</formula>
    </cfRule>
  </conditionalFormatting>
  <conditionalFormatting sqref="L138:Q139 U140:W141 R140:S141 X138:AH139 AC140:AD141 AG140:AH141">
    <cfRule type="notContainsBlanks" dxfId="52" priority="4">
      <formula>LEN(TRIM(L138))&gt;0</formula>
    </cfRule>
  </conditionalFormatting>
  <conditionalFormatting sqref="L142:AH143 L144:Q145 R146:S147 U146:W147 X144:AH145 AC146:AD147 AG146:AH147">
    <cfRule type="notContainsBlanks" dxfId="51" priority="3">
      <formula>LEN(TRIM(L142))&gt;0</formula>
    </cfRule>
  </conditionalFormatting>
  <conditionalFormatting sqref="L136:AH137">
    <cfRule type="expression" dxfId="50" priority="2">
      <formula>$C$136="Yes"</formula>
    </cfRule>
  </conditionalFormatting>
  <conditionalFormatting sqref="L136:AH137">
    <cfRule type="notContainsBlanks" dxfId="49" priority="1">
      <formula>LEN(TRIM(L136))&gt;0</formula>
    </cfRule>
  </conditionalFormatting>
  <dataValidations xWindow="1338" yWindow="511" count="22">
    <dataValidation imeMode="off" allowBlank="1" showInputMessage="1" showErrorMessage="1" sqref="H22:AH25"/>
    <dataValidation type="list" allowBlank="1" showInputMessage="1" showErrorMessage="1" sqref="AC406:AC407 AC380:AC382">
      <formula1>yes_no2</formula1>
    </dataValidation>
    <dataValidation type="list" allowBlank="1" showInputMessage="1" showErrorMessage="1" sqref="J153:T154">
      <formula1>Type_of_Organization</formula1>
    </dataValidation>
    <dataValidation type="list" allowBlank="1" showInputMessage="1" showErrorMessage="1" sqref="M99 M101 M103 M105 M116">
      <formula1>English</formula1>
    </dataValidation>
    <dataValidation allowBlank="1" showErrorMessage="1" prompt="Province, Coutnry of the organization" sqref="G44 G48"/>
    <dataValidation type="list" allowBlank="1" showInputMessage="1" showErrorMessage="1" sqref="AH231:AH258">
      <formula1>Type</formula1>
    </dataValidation>
    <dataValidation type="list" allowBlank="1" showInputMessage="1" showErrorMessage="1" sqref="AE231:AG258">
      <formula1>Full_Part</formula1>
    </dataValidation>
    <dataValidation allowBlank="1" showInputMessage="1" showErrorMessage="1" prompt="ex) Nairobi, Kenya" sqref="P63 P67 P71 P75 P79 P83 P87"/>
    <dataValidation type="list" allowBlank="1" showInputMessage="1" showErrorMessage="1" sqref="C120 C126 C130 AB38 AC371 AC399:AC405 AC378 C136 C142 AC388:AC390 AC369 AC385:AC386 AC373:AC376 AC394:AC396">
      <formula1>Yes_No</formula1>
    </dataValidation>
    <dataValidation allowBlank="1" showInputMessage="1" showErrorMessage="1" prompt="Province, Coutnry of the organization" sqref="G163:M164"/>
    <dataValidation type="list" allowBlank="1" showInputMessage="1" showErrorMessage="1" prompt="day" sqref="X28:Z29 J161:K162 Z161:AA162">
      <formula1>Day</formula1>
    </dataValidation>
    <dataValidation type="list" allowBlank="1" showInputMessage="1" showErrorMessage="1" sqref="AC42:AH43 AC46:AH47">
      <formula1>Relationship</formula1>
    </dataValidation>
    <dataValidation type="list" allowBlank="1" showInputMessage="1" showErrorMessage="1" prompt="month" sqref="Y83 Y65 M161:N162 AC161:AD162 R140 AC140:AD141 Y63 Y69 AC122:AD123 AA231 R146 AC146:AD147 AA257 AA255 AA237 AA235 AA241 AA239 AA245 AA243 AA249 AA247 AA233 R122 AA253 AA251 R134 Y67 AC134:AD135 Y73 Y71 Y77 Y75 Y89 Y87 Y81 Y79 Y85">
      <formula1>Month</formula1>
    </dataValidation>
    <dataValidation allowBlank="1" showInputMessage="1" showErrorMessage="1" prompt="ex) Bachelor of Business Administration" sqref="AC63:AG90"/>
    <dataValidation type="list" allowBlank="1" showInputMessage="1" showErrorMessage="1" sqref="C63:F90">
      <formula1>Education_Level</formula1>
    </dataValidation>
    <dataValidation allowBlank="1" showInputMessage="1" showErrorMessage="1" prompt="Faculty/Department" sqref="G65:O66 G69:O70 G81:O82 G85:O86 G73:O74 G77:O78 G89:O90"/>
    <dataValidation allowBlank="1" showInputMessage="1" showErrorMessage="1" prompt="Name of School" sqref="G63:O64 G67:O68 G71:O72 G75:O76 G79:O80 G83:O84 G87:O88"/>
    <dataValidation type="list" allowBlank="1" showInputMessage="1" showErrorMessage="1" prompt="month" sqref="AB28:AD29">
      <formula1>Months</formula1>
    </dataValidation>
    <dataValidation allowBlank="1" showInputMessage="1" showErrorMessage="1" promptTitle="Test type" prompt="If 'Others', specify the type of official Engligh Exam" sqref="M110"/>
    <dataValidation allowBlank="1" showInputMessage="1" showErrorMessage="1" promptTitle="Score" prompt="Enter your score number" sqref="O107"/>
    <dataValidation type="list" allowBlank="1" showInputMessage="1" showErrorMessage="1" prompt="Enter the type of exam taken" sqref="M107:M110 N107:N109">
      <formula1>"TOEFL iBT, TOEIC Listening&amp;Reading Test, IELTS, Others"</formula1>
    </dataValidation>
    <dataValidation allowBlank="1" showInputMessage="1" showErrorMessage="1" promptTitle="Date of Exam" prompt="(year/month/day)" sqref="M111:P111"/>
  </dataValidations>
  <pageMargins left="0.23622047244094491" right="0.23622047244094491" top="0.74803149606299213" bottom="0.59055118110236227" header="0.31496062992125984" footer="0.31496062992125984"/>
  <pageSetup paperSize="9" scale="83" fitToHeight="0" orientation="portrait" cellComments="asDisplayed" r:id="rId1"/>
  <headerFooter>
    <oddHeader>&amp;L&amp;"-,太字"&amp;9SDGs Global Leader Program for Sub-Saharan African countries FY2023
Application Form&amp;R&amp;"Arial,標準"CONFIDENTIAL</oddHeader>
    <oddFooter>&amp;C&amp;P</oddFooter>
  </headerFooter>
  <rowBreaks count="9" manualBreakCount="9">
    <brk id="49" max="16383" man="1"/>
    <brk id="96" max="16383" man="1"/>
    <brk id="148" max="16383" man="1"/>
    <brk id="192" min="1" max="33" man="1"/>
    <brk id="223" min="1" max="33" man="1"/>
    <brk id="269" max="16383" man="1"/>
    <brk id="335" min="1" max="33" man="1"/>
    <brk id="363" max="16383" man="1"/>
    <brk id="409" min="1"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4104" r:id="rId4" name="Option Button 8">
              <controlPr defaultSize="0" autoFill="0" autoLine="0" autoPict="0">
                <anchor moveWithCells="1">
                  <from>
                    <xdr:col>1</xdr:col>
                    <xdr:colOff>0</xdr:colOff>
                    <xdr:row>13</xdr:row>
                    <xdr:rowOff>104775</xdr:rowOff>
                  </from>
                  <to>
                    <xdr:col>10</xdr:col>
                    <xdr:colOff>114300</xdr:colOff>
                    <xdr:row>14</xdr:row>
                    <xdr:rowOff>142875</xdr:rowOff>
                  </to>
                </anchor>
              </controlPr>
            </control>
          </mc:Choice>
        </mc:AlternateContent>
        <mc:AlternateContent xmlns:mc="http://schemas.openxmlformats.org/markup-compatibility/2006">
          <mc:Choice Requires="x14">
            <control shapeId="4105" r:id="rId5" name="Check Box 9">
              <controlPr locked="0" defaultSize="0" autoFill="0" autoLine="0" autoPict="0">
                <anchor moveWithCells="1">
                  <from>
                    <xdr:col>2</xdr:col>
                    <xdr:colOff>28575</xdr:colOff>
                    <xdr:row>186</xdr:row>
                    <xdr:rowOff>0</xdr:rowOff>
                  </from>
                  <to>
                    <xdr:col>3</xdr:col>
                    <xdr:colOff>200025</xdr:colOff>
                    <xdr:row>187</xdr:row>
                    <xdr:rowOff>9525</xdr:rowOff>
                  </to>
                </anchor>
              </controlPr>
            </control>
          </mc:Choice>
        </mc:AlternateContent>
        <mc:AlternateContent xmlns:mc="http://schemas.openxmlformats.org/markup-compatibility/2006">
          <mc:Choice Requires="x14">
            <control shapeId="4106" r:id="rId6" name="Check Box 10">
              <controlPr locked="0" defaultSize="0" autoFill="0" autoLine="0" autoPict="0">
                <anchor moveWithCells="1">
                  <from>
                    <xdr:col>2</xdr:col>
                    <xdr:colOff>28575</xdr:colOff>
                    <xdr:row>187</xdr:row>
                    <xdr:rowOff>0</xdr:rowOff>
                  </from>
                  <to>
                    <xdr:col>3</xdr:col>
                    <xdr:colOff>200025</xdr:colOff>
                    <xdr:row>188</xdr:row>
                    <xdr:rowOff>9525</xdr:rowOff>
                  </to>
                </anchor>
              </controlPr>
            </control>
          </mc:Choice>
        </mc:AlternateContent>
        <mc:AlternateContent xmlns:mc="http://schemas.openxmlformats.org/markup-compatibility/2006">
          <mc:Choice Requires="x14">
            <control shapeId="4107" r:id="rId7" name="Check Box 11">
              <controlPr locked="0" defaultSize="0" autoFill="0" autoLine="0" autoPict="0">
                <anchor moveWithCells="1">
                  <from>
                    <xdr:col>2</xdr:col>
                    <xdr:colOff>28575</xdr:colOff>
                    <xdr:row>188</xdr:row>
                    <xdr:rowOff>0</xdr:rowOff>
                  </from>
                  <to>
                    <xdr:col>3</xdr:col>
                    <xdr:colOff>200025</xdr:colOff>
                    <xdr:row>189</xdr:row>
                    <xdr:rowOff>9525</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2</xdr:col>
                    <xdr:colOff>28575</xdr:colOff>
                    <xdr:row>189</xdr:row>
                    <xdr:rowOff>0</xdr:rowOff>
                  </from>
                  <to>
                    <xdr:col>3</xdr:col>
                    <xdr:colOff>200025</xdr:colOff>
                    <xdr:row>190</xdr:row>
                    <xdr:rowOff>9525</xdr:rowOff>
                  </to>
                </anchor>
              </controlPr>
            </control>
          </mc:Choice>
        </mc:AlternateContent>
        <mc:AlternateContent xmlns:mc="http://schemas.openxmlformats.org/markup-compatibility/2006">
          <mc:Choice Requires="x14">
            <control shapeId="4109" r:id="rId9" name="Check Box 13">
              <controlPr locked="0" defaultSize="0" autoFill="0" autoLine="0" autoPict="0">
                <anchor moveWithCells="1">
                  <from>
                    <xdr:col>2</xdr:col>
                    <xdr:colOff>28575</xdr:colOff>
                    <xdr:row>190</xdr:row>
                    <xdr:rowOff>0</xdr:rowOff>
                  </from>
                  <to>
                    <xdr:col>3</xdr:col>
                    <xdr:colOff>200025</xdr:colOff>
                    <xdr:row>191</xdr:row>
                    <xdr:rowOff>9525</xdr:rowOff>
                  </to>
                </anchor>
              </controlPr>
            </control>
          </mc:Choice>
        </mc:AlternateContent>
        <mc:AlternateContent xmlns:mc="http://schemas.openxmlformats.org/markup-compatibility/2006">
          <mc:Choice Requires="x14">
            <control shapeId="4110" r:id="rId10" name="Check Box 14">
              <controlPr locked="0" defaultSize="0" autoFill="0" autoLine="0" autoPict="0">
                <anchor moveWithCells="1">
                  <from>
                    <xdr:col>2</xdr:col>
                    <xdr:colOff>28575</xdr:colOff>
                    <xdr:row>189</xdr:row>
                    <xdr:rowOff>0</xdr:rowOff>
                  </from>
                  <to>
                    <xdr:col>3</xdr:col>
                    <xdr:colOff>200025</xdr:colOff>
                    <xdr:row>190</xdr:row>
                    <xdr:rowOff>9525</xdr:rowOff>
                  </to>
                </anchor>
              </controlPr>
            </control>
          </mc:Choice>
        </mc:AlternateContent>
        <mc:AlternateContent xmlns:mc="http://schemas.openxmlformats.org/markup-compatibility/2006">
          <mc:Choice Requires="x14">
            <control shapeId="4111" r:id="rId11" name="Check Box 15">
              <controlPr locked="0" defaultSize="0" autoFill="0" autoLine="0" autoPict="0">
                <anchor moveWithCells="1">
                  <from>
                    <xdr:col>2</xdr:col>
                    <xdr:colOff>28575</xdr:colOff>
                    <xdr:row>181</xdr:row>
                    <xdr:rowOff>0</xdr:rowOff>
                  </from>
                  <to>
                    <xdr:col>3</xdr:col>
                    <xdr:colOff>200025</xdr:colOff>
                    <xdr:row>182</xdr:row>
                    <xdr:rowOff>9525</xdr:rowOff>
                  </to>
                </anchor>
              </controlPr>
            </control>
          </mc:Choice>
        </mc:AlternateContent>
        <mc:AlternateContent xmlns:mc="http://schemas.openxmlformats.org/markup-compatibility/2006">
          <mc:Choice Requires="x14">
            <control shapeId="4112" r:id="rId12" name="Check Box 16">
              <controlPr locked="0" defaultSize="0" autoFill="0" autoLine="0" autoPict="0">
                <anchor moveWithCells="1">
                  <from>
                    <xdr:col>2</xdr:col>
                    <xdr:colOff>28575</xdr:colOff>
                    <xdr:row>182</xdr:row>
                    <xdr:rowOff>0</xdr:rowOff>
                  </from>
                  <to>
                    <xdr:col>3</xdr:col>
                    <xdr:colOff>200025</xdr:colOff>
                    <xdr:row>183</xdr:row>
                    <xdr:rowOff>9525</xdr:rowOff>
                  </to>
                </anchor>
              </controlPr>
            </control>
          </mc:Choice>
        </mc:AlternateContent>
        <mc:AlternateContent xmlns:mc="http://schemas.openxmlformats.org/markup-compatibility/2006">
          <mc:Choice Requires="x14">
            <control shapeId="4113" r:id="rId13" name="Check Box 17">
              <controlPr defaultSize="0" autoFill="0" autoLine="0" autoPict="0">
                <anchor moveWithCells="1">
                  <from>
                    <xdr:col>2</xdr:col>
                    <xdr:colOff>28575</xdr:colOff>
                    <xdr:row>183</xdr:row>
                    <xdr:rowOff>0</xdr:rowOff>
                  </from>
                  <to>
                    <xdr:col>3</xdr:col>
                    <xdr:colOff>200025</xdr:colOff>
                    <xdr:row>184</xdr:row>
                    <xdr:rowOff>9525</xdr:rowOff>
                  </to>
                </anchor>
              </controlPr>
            </control>
          </mc:Choice>
        </mc:AlternateContent>
        <mc:AlternateContent xmlns:mc="http://schemas.openxmlformats.org/markup-compatibility/2006">
          <mc:Choice Requires="x14">
            <control shapeId="4114" r:id="rId14" name="Check Box 18">
              <controlPr locked="0" defaultSize="0" autoFill="0" autoLine="0" autoPict="0">
                <anchor moveWithCells="1">
                  <from>
                    <xdr:col>2</xdr:col>
                    <xdr:colOff>28575</xdr:colOff>
                    <xdr:row>184</xdr:row>
                    <xdr:rowOff>0</xdr:rowOff>
                  </from>
                  <to>
                    <xdr:col>3</xdr:col>
                    <xdr:colOff>200025</xdr:colOff>
                    <xdr:row>185</xdr:row>
                    <xdr:rowOff>9525</xdr:rowOff>
                  </to>
                </anchor>
              </controlPr>
            </control>
          </mc:Choice>
        </mc:AlternateContent>
        <mc:AlternateContent xmlns:mc="http://schemas.openxmlformats.org/markup-compatibility/2006">
          <mc:Choice Requires="x14">
            <control shapeId="4115" r:id="rId15" name="Check Box 19">
              <controlPr locked="0" defaultSize="0" autoFill="0" autoLine="0" autoPict="0">
                <anchor moveWithCells="1">
                  <from>
                    <xdr:col>2</xdr:col>
                    <xdr:colOff>28575</xdr:colOff>
                    <xdr:row>183</xdr:row>
                    <xdr:rowOff>0</xdr:rowOff>
                  </from>
                  <to>
                    <xdr:col>3</xdr:col>
                    <xdr:colOff>200025</xdr:colOff>
                    <xdr:row>184</xdr:row>
                    <xdr:rowOff>9525</xdr:rowOff>
                  </to>
                </anchor>
              </controlPr>
            </control>
          </mc:Choice>
        </mc:AlternateContent>
        <mc:AlternateContent xmlns:mc="http://schemas.openxmlformats.org/markup-compatibility/2006">
          <mc:Choice Requires="x14">
            <control shapeId="4116" r:id="rId16" name="Check Box 20">
              <controlPr locked="0" defaultSize="0" autoFill="0" autoLine="0" autoPict="0">
                <anchor moveWithCells="1">
                  <from>
                    <xdr:col>2</xdr:col>
                    <xdr:colOff>28575</xdr:colOff>
                    <xdr:row>185</xdr:row>
                    <xdr:rowOff>0</xdr:rowOff>
                  </from>
                  <to>
                    <xdr:col>3</xdr:col>
                    <xdr:colOff>200025</xdr:colOff>
                    <xdr:row>186</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2" id="{966C9313-8CF1-4CB2-8B80-CBCCE9F2EA63}">
            <xm:f>'Annex.3 Medical History'!$B$6="No"</xm:f>
            <x14:dxf>
              <fill>
                <patternFill patternType="lightUp">
                  <bgColor auto="1"/>
                </patternFill>
              </fill>
            </x14:dxf>
          </x14:cfRule>
          <xm:sqref>B407 F407 AC407 AG407</xm:sqref>
        </x14:conditionalFormatting>
        <x14:conditionalFormatting xmlns:xm="http://schemas.microsoft.com/office/excel/2006/main">
          <x14:cfRule type="expression" priority="22" id="{7037CF22-8AB9-4370-882B-8B40EF49DE27}">
            <xm:f>'Annex.3 Medical History'!$B$6="No"</xm:f>
            <x14:dxf>
              <fill>
                <patternFill patternType="lightUp"/>
              </fill>
            </x14:dxf>
          </x14:cfRule>
          <x14:cfRule type="expression" priority="23" id="{BA01C227-44B2-43AE-9E43-0C8F9B51C75F}">
            <xm:f>'Annex.3 Medical History'!$B$6="Yes"</xm:f>
            <x14:dxf>
              <fill>
                <patternFill>
                  <bgColor theme="0"/>
                </patternFill>
              </fill>
            </x14:dxf>
          </x14:cfRule>
          <xm:sqref>B407:AH408</xm:sqref>
        </x14:conditionalFormatting>
      </x14:conditionalFormattings>
    </ext>
    <ext xmlns:x14="http://schemas.microsoft.com/office/spreadsheetml/2009/9/main" uri="{CCE6A557-97BC-4b89-ADB6-D9C93CAAB3DF}">
      <x14:dataValidations xmlns:xm="http://schemas.microsoft.com/office/excel/2006/main" xWindow="1338" yWindow="511" count="5">
        <x14:dataValidation type="list" allowBlank="1" showInputMessage="1" showErrorMessage="1" error="Please enter a country">
          <x14:formula1>
            <xm:f>List!$H$2:$H$250</xm:f>
          </x14:formula1>
          <xm:sqref>H30:R31</xm:sqref>
        </x14:dataValidation>
        <x14:dataValidation type="list" allowBlank="1" showInputMessage="1" showErrorMessage="1">
          <x14:formula1>
            <xm:f>List!$G$2:$G$4</xm:f>
          </x14:formula1>
          <xm:sqref>H28:R29</xm:sqref>
        </x14:dataValidation>
        <x14:dataValidation type="list" allowBlank="1" showInputMessage="1" showErrorMessage="1" prompt="year">
          <x14:formula1>
            <xm:f>List!$D$2:$D$52</xm:f>
          </x14:formula1>
          <xm:sqref>AF28</xm:sqref>
        </x14:dataValidation>
        <x14:dataValidation type="list" allowBlank="1" showInputMessage="1" showErrorMessage="1">
          <x14:formula1>
            <xm:f>List!D2:D53</xm:f>
          </x14:formula1>
          <xm:sqref>AA63:AB90</xm:sqref>
        </x14:dataValidation>
        <x14:dataValidation type="list" allowBlank="1" showInputMessage="1" showErrorMessage="1" prompt="year">
          <x14:formula1>
            <xm:f>List!$D$2:$D$53</xm:f>
          </x14:formula1>
          <xm:sqref>U122:W123 AG122:AH123 U134:W135 AG134:AH135 U140:W141 AG140:AH141 U146:W147 AG146:AH147 AF161:AH162 P161:R162 AC231:AD258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V41"/>
  <sheetViews>
    <sheetView showRuler="0" view="pageLayout" topLeftCell="A7" zoomScale="130" zoomScaleNormal="130" zoomScaleSheetLayoutView="85" zoomScalePageLayoutView="130" workbookViewId="0">
      <selection activeCell="A7" sqref="A7"/>
    </sheetView>
  </sheetViews>
  <sheetFormatPr defaultColWidth="2.5703125" defaultRowHeight="15" customHeight="1"/>
  <cols>
    <col min="1" max="1" width="2.5703125" style="1"/>
    <col min="2" max="2" width="3.85546875" style="1" customWidth="1"/>
    <col min="3" max="3" width="4.140625" style="1" customWidth="1"/>
    <col min="4" max="6" width="2.5703125" style="1"/>
    <col min="7" max="7" width="2.5703125" style="25"/>
    <col min="8" max="9" width="2.5703125" style="1"/>
    <col min="10" max="10" width="4.42578125" style="1" customWidth="1"/>
    <col min="11" max="15" width="2.5703125" style="1"/>
    <col min="16" max="17" width="2.5703125" style="1" hidden="1" customWidth="1"/>
    <col min="18" max="21" width="2.5703125" style="1"/>
    <col min="22" max="22" width="1.42578125" style="1" customWidth="1"/>
    <col min="23" max="23" width="2.5703125" style="1" hidden="1" customWidth="1"/>
    <col min="24" max="24" width="2.5703125" style="1" customWidth="1"/>
    <col min="25" max="28" width="2.5703125" style="1"/>
    <col min="29" max="29" width="1.28515625" style="1" customWidth="1"/>
    <col min="30" max="30" width="2.42578125" style="1" customWidth="1"/>
    <col min="31" max="31" width="9.28515625" style="1" customWidth="1"/>
    <col min="32" max="34" width="2.5703125" style="1"/>
    <col min="35" max="35" width="3.42578125" style="1" customWidth="1"/>
    <col min="36" max="16384" width="2.5703125" style="1"/>
  </cols>
  <sheetData>
    <row r="2" spans="1:35" ht="9" customHeight="1">
      <c r="Z2" s="55"/>
      <c r="AA2" s="55"/>
      <c r="AB2" s="55"/>
      <c r="AC2" s="55"/>
      <c r="AD2" s="55"/>
      <c r="AE2" s="55"/>
      <c r="AF2" s="55"/>
      <c r="AG2" s="55"/>
      <c r="AH2" s="55"/>
      <c r="AI2" s="55"/>
    </row>
    <row r="3" spans="1:35" ht="15" customHeight="1">
      <c r="C3" s="979" t="s">
        <v>197</v>
      </c>
      <c r="D3" s="979"/>
      <c r="E3" s="979"/>
      <c r="F3" s="979"/>
      <c r="G3" s="979"/>
      <c r="H3" s="979"/>
      <c r="I3" s="979"/>
      <c r="J3" s="979"/>
      <c r="K3" s="979"/>
      <c r="L3" s="979"/>
      <c r="M3" s="979"/>
      <c r="N3" s="979"/>
      <c r="O3" s="979"/>
      <c r="P3" s="979"/>
      <c r="Q3" s="979"/>
      <c r="R3" s="979"/>
      <c r="S3" s="979"/>
      <c r="T3" s="979"/>
      <c r="U3" s="979"/>
      <c r="V3" s="979"/>
      <c r="W3" s="979"/>
      <c r="X3" s="979"/>
      <c r="Y3" s="979"/>
      <c r="Z3" s="979"/>
      <c r="AA3" s="979"/>
      <c r="AB3" s="979"/>
      <c r="AC3" s="979"/>
      <c r="AD3" s="979"/>
      <c r="AE3" s="979"/>
      <c r="AF3" s="979"/>
      <c r="AG3" s="979"/>
      <c r="AH3" s="979"/>
      <c r="AI3" s="979"/>
    </row>
    <row r="4" spans="1:35" ht="27.95" customHeight="1">
      <c r="C4" s="979"/>
      <c r="D4" s="979"/>
      <c r="E4" s="979"/>
      <c r="F4" s="979"/>
      <c r="G4" s="979"/>
      <c r="H4" s="979"/>
      <c r="I4" s="979"/>
      <c r="J4" s="979"/>
      <c r="K4" s="979"/>
      <c r="L4" s="979"/>
      <c r="M4" s="979"/>
      <c r="N4" s="979"/>
      <c r="O4" s="979"/>
      <c r="P4" s="979"/>
      <c r="Q4" s="979"/>
      <c r="R4" s="979"/>
      <c r="S4" s="979"/>
      <c r="T4" s="979"/>
      <c r="U4" s="979"/>
      <c r="V4" s="979"/>
      <c r="W4" s="979"/>
      <c r="X4" s="979"/>
      <c r="Y4" s="979"/>
      <c r="Z4" s="979"/>
      <c r="AA4" s="979"/>
      <c r="AB4" s="979"/>
      <c r="AC4" s="979"/>
      <c r="AD4" s="979"/>
      <c r="AE4" s="979"/>
      <c r="AF4" s="979"/>
      <c r="AG4" s="979"/>
      <c r="AH4" s="979"/>
      <c r="AI4" s="979"/>
    </row>
    <row r="5" spans="1:35" ht="7.7" customHeight="1">
      <c r="Y5" s="33"/>
      <c r="Z5" s="33"/>
      <c r="AA5" s="31"/>
      <c r="AB5" s="31"/>
      <c r="AC5" s="31"/>
      <c r="AD5" s="31"/>
      <c r="AE5" s="31"/>
      <c r="AF5" s="31"/>
      <c r="AG5" s="31"/>
      <c r="AH5" s="31"/>
      <c r="AI5" s="31"/>
    </row>
    <row r="6" spans="1:35" ht="15" customHeight="1">
      <c r="D6" s="980" t="s">
        <v>198</v>
      </c>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c r="AE6" s="981"/>
      <c r="AF6" s="981"/>
      <c r="AG6" s="981"/>
      <c r="AH6" s="981"/>
      <c r="AI6" s="981"/>
    </row>
    <row r="7" spans="1:35" ht="15" customHeight="1">
      <c r="D7" s="981"/>
      <c r="E7" s="981"/>
      <c r="F7" s="981"/>
      <c r="G7" s="981"/>
      <c r="H7" s="981"/>
      <c r="I7" s="981"/>
      <c r="J7" s="981"/>
      <c r="K7" s="981"/>
      <c r="L7" s="981"/>
      <c r="M7" s="981"/>
      <c r="N7" s="981"/>
      <c r="O7" s="981"/>
      <c r="P7" s="981"/>
      <c r="Q7" s="981"/>
      <c r="R7" s="981"/>
      <c r="S7" s="981"/>
      <c r="T7" s="981"/>
      <c r="U7" s="981"/>
      <c r="V7" s="981"/>
      <c r="W7" s="981"/>
      <c r="X7" s="981"/>
      <c r="Y7" s="981"/>
      <c r="Z7" s="981"/>
      <c r="AA7" s="981"/>
      <c r="AB7" s="981"/>
      <c r="AC7" s="981"/>
      <c r="AD7" s="981"/>
      <c r="AE7" s="981"/>
      <c r="AF7" s="981"/>
      <c r="AG7" s="981"/>
      <c r="AH7" s="981"/>
      <c r="AI7" s="981"/>
    </row>
    <row r="8" spans="1:35" ht="15" customHeight="1">
      <c r="D8" s="981"/>
      <c r="E8" s="981"/>
      <c r="F8" s="981"/>
      <c r="G8" s="981"/>
      <c r="H8" s="981"/>
      <c r="I8" s="981"/>
      <c r="J8" s="981"/>
      <c r="K8" s="981"/>
      <c r="L8" s="981"/>
      <c r="M8" s="981"/>
      <c r="N8" s="981"/>
      <c r="O8" s="981"/>
      <c r="P8" s="981"/>
      <c r="Q8" s="981"/>
      <c r="R8" s="981"/>
      <c r="S8" s="981"/>
      <c r="T8" s="981"/>
      <c r="U8" s="981"/>
      <c r="V8" s="981"/>
      <c r="W8" s="981"/>
      <c r="X8" s="981"/>
      <c r="Y8" s="981"/>
      <c r="Z8" s="981"/>
      <c r="AA8" s="981"/>
      <c r="AB8" s="981"/>
      <c r="AC8" s="981"/>
      <c r="AD8" s="981"/>
      <c r="AE8" s="981"/>
      <c r="AF8" s="981"/>
      <c r="AG8" s="981"/>
      <c r="AH8" s="981"/>
      <c r="AI8" s="981"/>
    </row>
    <row r="9" spans="1:35" ht="15" customHeight="1">
      <c r="D9" s="981"/>
      <c r="E9" s="981"/>
      <c r="F9" s="981"/>
      <c r="G9" s="981"/>
      <c r="H9" s="981"/>
      <c r="I9" s="981"/>
      <c r="J9" s="981"/>
      <c r="K9" s="981"/>
      <c r="L9" s="981"/>
      <c r="M9" s="981"/>
      <c r="N9" s="981"/>
      <c r="O9" s="981"/>
      <c r="P9" s="981"/>
      <c r="Q9" s="981"/>
      <c r="R9" s="981"/>
      <c r="S9" s="981"/>
      <c r="T9" s="981"/>
      <c r="U9" s="981"/>
      <c r="V9" s="981"/>
      <c r="W9" s="981"/>
      <c r="X9" s="981"/>
      <c r="Y9" s="981"/>
      <c r="Z9" s="981"/>
      <c r="AA9" s="981"/>
      <c r="AB9" s="981"/>
      <c r="AC9" s="981"/>
      <c r="AD9" s="981"/>
      <c r="AE9" s="981"/>
      <c r="AF9" s="981"/>
      <c r="AG9" s="981"/>
      <c r="AH9" s="981"/>
      <c r="AI9" s="981"/>
    </row>
    <row r="10" spans="1:35" ht="15" customHeight="1">
      <c r="D10" s="981"/>
      <c r="E10" s="981"/>
      <c r="F10" s="981"/>
      <c r="G10" s="981"/>
      <c r="H10" s="981"/>
      <c r="I10" s="981"/>
      <c r="J10" s="981"/>
      <c r="K10" s="981"/>
      <c r="L10" s="981"/>
      <c r="M10" s="981"/>
      <c r="N10" s="981"/>
      <c r="O10" s="981"/>
      <c r="P10" s="981"/>
      <c r="Q10" s="981"/>
      <c r="R10" s="981"/>
      <c r="S10" s="981"/>
      <c r="T10" s="981"/>
      <c r="U10" s="981"/>
      <c r="V10" s="981"/>
      <c r="W10" s="981"/>
      <c r="X10" s="981"/>
      <c r="Y10" s="981"/>
      <c r="Z10" s="981"/>
      <c r="AA10" s="981"/>
      <c r="AB10" s="981"/>
      <c r="AC10" s="981"/>
      <c r="AD10" s="981"/>
      <c r="AE10" s="981"/>
      <c r="AF10" s="981"/>
      <c r="AG10" s="981"/>
      <c r="AH10" s="981"/>
      <c r="AI10" s="981"/>
    </row>
    <row r="11" spans="1:35" ht="15" customHeight="1">
      <c r="D11" s="981"/>
      <c r="E11" s="981"/>
      <c r="F11" s="981"/>
      <c r="G11" s="981"/>
      <c r="H11" s="981"/>
      <c r="I11" s="981"/>
      <c r="J11" s="981"/>
      <c r="K11" s="981"/>
      <c r="L11" s="981"/>
      <c r="M11" s="981"/>
      <c r="N11" s="981"/>
      <c r="O11" s="981"/>
      <c r="P11" s="981"/>
      <c r="Q11" s="981"/>
      <c r="R11" s="981"/>
      <c r="S11" s="981"/>
      <c r="T11" s="981"/>
      <c r="U11" s="981"/>
      <c r="V11" s="981"/>
      <c r="W11" s="981"/>
      <c r="X11" s="981"/>
      <c r="Y11" s="981"/>
      <c r="Z11" s="981"/>
      <c r="AA11" s="981"/>
      <c r="AB11" s="981"/>
      <c r="AC11" s="981"/>
      <c r="AD11" s="981"/>
      <c r="AE11" s="981"/>
      <c r="AF11" s="981"/>
      <c r="AG11" s="981"/>
      <c r="AH11" s="981"/>
      <c r="AI11" s="981"/>
    </row>
    <row r="12" spans="1:35" ht="15" customHeight="1">
      <c r="C12" s="393" t="s">
        <v>199</v>
      </c>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row>
    <row r="13" spans="1:35" ht="15" customHeight="1">
      <c r="C13" s="4"/>
      <c r="D13" s="4"/>
      <c r="E13" s="4"/>
      <c r="F13" s="4"/>
      <c r="G13" s="40"/>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ht="15" customHeight="1">
      <c r="A14" s="203"/>
      <c r="B14" s="203"/>
      <c r="C14" s="209" t="s">
        <v>47</v>
      </c>
      <c r="D14" s="982" t="s">
        <v>200</v>
      </c>
      <c r="E14" s="982"/>
      <c r="F14" s="982"/>
      <c r="G14" s="982"/>
      <c r="H14" s="982"/>
      <c r="I14" s="982"/>
      <c r="J14" s="982"/>
      <c r="K14" s="982"/>
      <c r="L14" s="982"/>
      <c r="M14" s="982"/>
      <c r="N14" s="982"/>
      <c r="O14" s="982"/>
      <c r="P14" s="982"/>
      <c r="Q14" s="982"/>
      <c r="R14" s="982"/>
      <c r="S14" s="982"/>
      <c r="T14" s="982"/>
      <c r="U14" s="982"/>
      <c r="V14" s="982"/>
      <c r="W14" s="982"/>
      <c r="X14" s="982"/>
      <c r="Y14" s="982"/>
      <c r="Z14" s="982"/>
      <c r="AA14" s="982"/>
      <c r="AB14" s="982"/>
      <c r="AC14" s="982"/>
      <c r="AD14" s="982"/>
      <c r="AE14" s="982"/>
      <c r="AF14" s="982"/>
      <c r="AG14" s="982"/>
      <c r="AH14" s="982"/>
      <c r="AI14" s="982"/>
    </row>
    <row r="15" spans="1:35" ht="15" customHeight="1">
      <c r="A15" s="203"/>
      <c r="B15" s="203"/>
      <c r="C15" s="203"/>
      <c r="D15" s="982"/>
      <c r="E15" s="982"/>
      <c r="F15" s="982"/>
      <c r="G15" s="982"/>
      <c r="H15" s="982"/>
      <c r="I15" s="982"/>
      <c r="J15" s="982"/>
      <c r="K15" s="982"/>
      <c r="L15" s="982"/>
      <c r="M15" s="982"/>
      <c r="N15" s="982"/>
      <c r="O15" s="982"/>
      <c r="P15" s="982"/>
      <c r="Q15" s="982"/>
      <c r="R15" s="982"/>
      <c r="S15" s="982"/>
      <c r="T15" s="982"/>
      <c r="U15" s="982"/>
      <c r="V15" s="982"/>
      <c r="W15" s="982"/>
      <c r="X15" s="982"/>
      <c r="Y15" s="982"/>
      <c r="Z15" s="982"/>
      <c r="AA15" s="982"/>
      <c r="AB15" s="982"/>
      <c r="AC15" s="982"/>
      <c r="AD15" s="982"/>
      <c r="AE15" s="982"/>
      <c r="AF15" s="982"/>
      <c r="AG15" s="982"/>
      <c r="AH15" s="982"/>
      <c r="AI15" s="982"/>
    </row>
    <row r="16" spans="1:35" ht="15" customHeight="1">
      <c r="A16" s="203"/>
      <c r="B16" s="203"/>
      <c r="C16" s="201"/>
      <c r="D16" s="982"/>
      <c r="E16" s="982"/>
      <c r="F16" s="982"/>
      <c r="G16" s="982"/>
      <c r="H16" s="982"/>
      <c r="I16" s="982"/>
      <c r="J16" s="982"/>
      <c r="K16" s="982"/>
      <c r="L16" s="982"/>
      <c r="M16" s="982"/>
      <c r="N16" s="982"/>
      <c r="O16" s="982"/>
      <c r="P16" s="982"/>
      <c r="Q16" s="982"/>
      <c r="R16" s="982"/>
      <c r="S16" s="982"/>
      <c r="T16" s="982"/>
      <c r="U16" s="982"/>
      <c r="V16" s="982"/>
      <c r="W16" s="982"/>
      <c r="X16" s="982"/>
      <c r="Y16" s="982"/>
      <c r="Z16" s="982"/>
      <c r="AA16" s="982"/>
      <c r="AB16" s="982"/>
      <c r="AC16" s="982"/>
      <c r="AD16" s="982"/>
      <c r="AE16" s="982"/>
      <c r="AF16" s="982"/>
      <c r="AG16" s="982"/>
      <c r="AH16" s="982"/>
      <c r="AI16" s="982"/>
    </row>
    <row r="17" spans="1:36" ht="15" customHeight="1">
      <c r="A17" s="203"/>
      <c r="B17" s="203"/>
      <c r="C17" s="203"/>
      <c r="D17" s="1005" t="s">
        <v>2</v>
      </c>
      <c r="E17" s="1005"/>
      <c r="F17" s="1005"/>
      <c r="G17" s="1005"/>
      <c r="H17" s="1005"/>
      <c r="I17" s="1005"/>
      <c r="J17" s="1005"/>
      <c r="K17" s="1005"/>
      <c r="L17" s="1005"/>
      <c r="M17" s="205"/>
      <c r="N17" s="205"/>
      <c r="O17" s="606" t="s">
        <v>150</v>
      </c>
      <c r="P17" s="606"/>
      <c r="Q17" s="606"/>
      <c r="R17" s="606"/>
      <c r="S17" s="606"/>
      <c r="T17" s="606"/>
      <c r="U17" s="944" t="s">
        <v>201</v>
      </c>
      <c r="V17" s="945"/>
      <c r="W17" s="945"/>
      <c r="X17" s="945"/>
      <c r="Y17" s="945"/>
      <c r="Z17" s="945"/>
      <c r="AA17" s="945"/>
      <c r="AB17" s="945"/>
      <c r="AC17" s="945"/>
      <c r="AD17" s="945"/>
      <c r="AE17" s="945"/>
      <c r="AF17" s="945"/>
      <c r="AG17" s="945"/>
      <c r="AH17" s="945"/>
      <c r="AI17" s="945"/>
      <c r="AJ17" s="17"/>
    </row>
    <row r="18" spans="1:36" ht="15" customHeight="1">
      <c r="A18" s="203"/>
      <c r="B18" s="203"/>
      <c r="C18" s="203"/>
      <c r="D18" s="1005"/>
      <c r="E18" s="1005"/>
      <c r="F18" s="1005"/>
      <c r="G18" s="1005"/>
      <c r="H18" s="1005"/>
      <c r="I18" s="1005"/>
      <c r="J18" s="1005"/>
      <c r="K18" s="1005"/>
      <c r="L18" s="1005"/>
      <c r="M18" s="205"/>
      <c r="N18" s="205"/>
      <c r="O18" s="607"/>
      <c r="P18" s="607"/>
      <c r="Q18" s="607"/>
      <c r="R18" s="607"/>
      <c r="S18" s="607"/>
      <c r="T18" s="607"/>
      <c r="U18" s="946"/>
      <c r="V18" s="946"/>
      <c r="W18" s="946"/>
      <c r="X18" s="946"/>
      <c r="Y18" s="946"/>
      <c r="Z18" s="946"/>
      <c r="AA18" s="946"/>
      <c r="AB18" s="946"/>
      <c r="AC18" s="946"/>
      <c r="AD18" s="946"/>
      <c r="AE18" s="946"/>
      <c r="AF18" s="946"/>
      <c r="AG18" s="946"/>
      <c r="AH18" s="946"/>
      <c r="AI18" s="946"/>
      <c r="AJ18" s="17"/>
    </row>
    <row r="19" spans="1:36" ht="38.25" customHeight="1" thickBot="1">
      <c r="A19" s="203"/>
      <c r="B19" s="203"/>
      <c r="C19" s="203"/>
      <c r="D19" s="210"/>
      <c r="E19" s="210"/>
      <c r="F19" s="210"/>
      <c r="G19" s="210"/>
      <c r="H19" s="210"/>
      <c r="I19" s="210"/>
      <c r="J19" s="210"/>
      <c r="K19" s="210"/>
      <c r="L19" s="210"/>
      <c r="M19" s="205"/>
      <c r="N19" s="205"/>
      <c r="O19" s="203"/>
      <c r="P19" s="203"/>
      <c r="Q19" s="203"/>
      <c r="R19" s="203"/>
      <c r="S19" s="203"/>
      <c r="T19" s="203"/>
      <c r="U19" s="113"/>
      <c r="V19" s="113"/>
      <c r="W19" s="113"/>
      <c r="X19" s="113"/>
      <c r="Y19" s="113"/>
      <c r="Z19" s="113"/>
      <c r="AA19" s="113"/>
      <c r="AB19" s="113"/>
      <c r="AC19" s="113"/>
      <c r="AD19" s="113"/>
      <c r="AE19" s="113"/>
      <c r="AF19" s="113"/>
      <c r="AG19" s="113"/>
      <c r="AH19" s="113"/>
      <c r="AI19" s="113"/>
      <c r="AJ19" s="17"/>
    </row>
    <row r="20" spans="1:36" ht="32.450000000000003" customHeight="1">
      <c r="A20" s="203"/>
      <c r="B20" s="901" t="s">
        <v>202</v>
      </c>
      <c r="C20" s="902"/>
      <c r="D20" s="983" t="s">
        <v>203</v>
      </c>
      <c r="E20" s="984"/>
      <c r="F20" s="993" t="s">
        <v>204</v>
      </c>
      <c r="G20" s="994"/>
      <c r="H20" s="994"/>
      <c r="I20" s="995"/>
      <c r="J20" s="987" t="s">
        <v>205</v>
      </c>
      <c r="K20" s="988"/>
      <c r="L20" s="989"/>
      <c r="M20" s="993" t="s">
        <v>206</v>
      </c>
      <c r="N20" s="994"/>
      <c r="O20" s="994"/>
      <c r="P20" s="994"/>
      <c r="Q20" s="995"/>
      <c r="R20" s="993" t="s">
        <v>207</v>
      </c>
      <c r="S20" s="994"/>
      <c r="T20" s="994"/>
      <c r="U20" s="994"/>
      <c r="V20" s="994"/>
      <c r="W20" s="995"/>
      <c r="X20" s="993" t="s">
        <v>208</v>
      </c>
      <c r="Y20" s="994"/>
      <c r="Z20" s="994"/>
      <c r="AA20" s="994"/>
      <c r="AB20" s="994"/>
      <c r="AC20" s="994"/>
      <c r="AD20" s="995"/>
      <c r="AE20" s="977" t="s">
        <v>209</v>
      </c>
      <c r="AF20" s="993" t="s">
        <v>210</v>
      </c>
      <c r="AG20" s="994"/>
      <c r="AH20" s="994"/>
      <c r="AI20" s="999"/>
    </row>
    <row r="21" spans="1:36" ht="39" customHeight="1">
      <c r="A21" s="203"/>
      <c r="B21" s="903"/>
      <c r="C21" s="904"/>
      <c r="D21" s="985"/>
      <c r="E21" s="986"/>
      <c r="F21" s="996"/>
      <c r="G21" s="997"/>
      <c r="H21" s="997"/>
      <c r="I21" s="998"/>
      <c r="J21" s="990"/>
      <c r="K21" s="991"/>
      <c r="L21" s="992"/>
      <c r="M21" s="996"/>
      <c r="N21" s="997"/>
      <c r="O21" s="997"/>
      <c r="P21" s="997"/>
      <c r="Q21" s="998"/>
      <c r="R21" s="996"/>
      <c r="S21" s="997"/>
      <c r="T21" s="997"/>
      <c r="U21" s="997"/>
      <c r="V21" s="997"/>
      <c r="W21" s="998"/>
      <c r="X21" s="996"/>
      <c r="Y21" s="997"/>
      <c r="Z21" s="997"/>
      <c r="AA21" s="997"/>
      <c r="AB21" s="997"/>
      <c r="AC21" s="997"/>
      <c r="AD21" s="998"/>
      <c r="AE21" s="978"/>
      <c r="AF21" s="996"/>
      <c r="AG21" s="997"/>
      <c r="AH21" s="997"/>
      <c r="AI21" s="1000"/>
    </row>
    <row r="22" spans="1:36" ht="15" customHeight="1">
      <c r="A22" s="211" t="str">
        <f>IF(F22="Master", "M", "PhD")</f>
        <v>PhD</v>
      </c>
      <c r="B22" s="905" t="e">
        <f>IF($F$22="Master",INDEX('Master Graduate School Code'!$O:$O,MATCH($J$22,'Master Graduate School Code'!$A:$A,0)),INDEX('PhD Graduate School Code'!$O:$O,MATCH($J$22,'PhD Graduate School Code'!$A:$A,0)))</f>
        <v>#N/A</v>
      </c>
      <c r="C22" s="906"/>
      <c r="D22" s="975">
        <v>1</v>
      </c>
      <c r="E22" s="947"/>
      <c r="F22" s="920"/>
      <c r="G22" s="921"/>
      <c r="H22" s="921"/>
      <c r="I22" s="921"/>
      <c r="J22" s="1003"/>
      <c r="K22" s="958"/>
      <c r="L22" s="959"/>
      <c r="M22" s="958" t="e">
        <f>IF($F$22="Master",INDEX('Master Graduate School Code'!$B:$B,MATCH($J$22,'Master Graduate School Code'!$A:$A,0)),INDEX('PhD Graduate School Code'!$B:$B,MATCH($J$22,'PhD Graduate School Code'!$A:$A,0)))</f>
        <v>#N/A</v>
      </c>
      <c r="N22" s="958"/>
      <c r="O22" s="958"/>
      <c r="P22" s="958"/>
      <c r="Q22" s="959"/>
      <c r="R22" s="938" t="e">
        <f>IF($F$22="Master",INDEX('Master Graduate School Code'!$C:$C,MATCH($J$22,'Master Graduate School Code'!$A:$A,0)),INDEX('PhD Graduate School Code'!$C:$C,MATCH($J$22,'PhD Graduate School Code'!$A:$A,0)))</f>
        <v>#N/A</v>
      </c>
      <c r="S22" s="939"/>
      <c r="T22" s="939"/>
      <c r="U22" s="939"/>
      <c r="V22" s="939"/>
      <c r="W22" s="940"/>
      <c r="X22" s="920" t="e">
        <f>IF($F$22="Master",INDEX('Master Graduate School Code'!$D:$D,MATCH($J$22,'Master Graduate School Code'!$A:$A,0)),INDEX('PhD Graduate School Code'!$D:$D,MATCH($J$22,'PhD Graduate School Code'!$A:$A,0)))</f>
        <v>#N/A</v>
      </c>
      <c r="Y22" s="921"/>
      <c r="Z22" s="921"/>
      <c r="AA22" s="921"/>
      <c r="AB22" s="921"/>
      <c r="AC22" s="921"/>
      <c r="AD22" s="922"/>
      <c r="AE22" s="931" t="e">
        <f>IF($F$22="Master",INDEX('Master Graduate School Code'!$M:$M,MATCH($J$22,'Master Graduate School Code'!$A:$A,0)),INDEX('PhD Graduate School Code'!$M:$M,MATCH($J$22,'PhD Graduate School Code'!$A:$A,0)))</f>
        <v>#N/A</v>
      </c>
      <c r="AF22" s="947"/>
      <c r="AG22" s="947"/>
      <c r="AH22" s="947"/>
      <c r="AI22" s="948"/>
    </row>
    <row r="23" spans="1:36" ht="15" customHeight="1">
      <c r="A23" s="203"/>
      <c r="B23" s="905"/>
      <c r="C23" s="906"/>
      <c r="D23" s="975"/>
      <c r="E23" s="947"/>
      <c r="F23" s="923"/>
      <c r="G23" s="924"/>
      <c r="H23" s="924"/>
      <c r="I23" s="924"/>
      <c r="J23" s="1004"/>
      <c r="K23" s="915"/>
      <c r="L23" s="916"/>
      <c r="M23" s="915"/>
      <c r="N23" s="915"/>
      <c r="O23" s="915"/>
      <c r="P23" s="915"/>
      <c r="Q23" s="916"/>
      <c r="R23" s="941"/>
      <c r="S23" s="942"/>
      <c r="T23" s="942"/>
      <c r="U23" s="942"/>
      <c r="V23" s="942"/>
      <c r="W23" s="943"/>
      <c r="X23" s="923"/>
      <c r="Y23" s="924"/>
      <c r="Z23" s="924"/>
      <c r="AA23" s="924"/>
      <c r="AB23" s="924"/>
      <c r="AC23" s="924"/>
      <c r="AD23" s="925"/>
      <c r="AE23" s="932"/>
      <c r="AF23" s="947"/>
      <c r="AG23" s="947"/>
      <c r="AH23" s="947"/>
      <c r="AI23" s="948"/>
    </row>
    <row r="24" spans="1:36" ht="15" customHeight="1">
      <c r="A24" s="203"/>
      <c r="B24" s="905"/>
      <c r="C24" s="906"/>
      <c r="D24" s="975"/>
      <c r="E24" s="947"/>
      <c r="F24" s="923"/>
      <c r="G24" s="924"/>
      <c r="H24" s="924"/>
      <c r="I24" s="924"/>
      <c r="J24" s="1004"/>
      <c r="K24" s="915"/>
      <c r="L24" s="916"/>
      <c r="M24" s="915"/>
      <c r="N24" s="915"/>
      <c r="O24" s="915"/>
      <c r="P24" s="915"/>
      <c r="Q24" s="916"/>
      <c r="R24" s="941"/>
      <c r="S24" s="942"/>
      <c r="T24" s="942"/>
      <c r="U24" s="942"/>
      <c r="V24" s="942"/>
      <c r="W24" s="943"/>
      <c r="X24" s="923"/>
      <c r="Y24" s="924"/>
      <c r="Z24" s="924"/>
      <c r="AA24" s="924"/>
      <c r="AB24" s="924"/>
      <c r="AC24" s="924"/>
      <c r="AD24" s="925"/>
      <c r="AE24" s="932"/>
      <c r="AF24" s="947"/>
      <c r="AG24" s="947"/>
      <c r="AH24" s="947"/>
      <c r="AI24" s="948"/>
    </row>
    <row r="25" spans="1:36" ht="15" customHeight="1">
      <c r="A25" s="203"/>
      <c r="B25" s="905"/>
      <c r="C25" s="906"/>
      <c r="D25" s="975"/>
      <c r="E25" s="947"/>
      <c r="F25" s="923"/>
      <c r="G25" s="924"/>
      <c r="H25" s="924"/>
      <c r="I25" s="924"/>
      <c r="J25" s="1004"/>
      <c r="K25" s="915"/>
      <c r="L25" s="916"/>
      <c r="M25" s="915"/>
      <c r="N25" s="915"/>
      <c r="O25" s="915"/>
      <c r="P25" s="915"/>
      <c r="Q25" s="916"/>
      <c r="R25" s="941"/>
      <c r="S25" s="942"/>
      <c r="T25" s="942"/>
      <c r="U25" s="942"/>
      <c r="V25" s="942"/>
      <c r="W25" s="943"/>
      <c r="X25" s="923"/>
      <c r="Y25" s="924"/>
      <c r="Z25" s="924"/>
      <c r="AA25" s="924"/>
      <c r="AB25" s="924"/>
      <c r="AC25" s="924"/>
      <c r="AD25" s="925"/>
      <c r="AE25" s="932"/>
      <c r="AF25" s="947"/>
      <c r="AG25" s="947"/>
      <c r="AH25" s="947"/>
      <c r="AI25" s="948"/>
    </row>
    <row r="26" spans="1:36" ht="15" customHeight="1">
      <c r="A26" s="203"/>
      <c r="B26" s="905"/>
      <c r="C26" s="906"/>
      <c r="D26" s="1001"/>
      <c r="E26" s="1002"/>
      <c r="F26" s="929"/>
      <c r="G26" s="930"/>
      <c r="H26" s="930"/>
      <c r="I26" s="930"/>
      <c r="J26" s="1004"/>
      <c r="K26" s="915"/>
      <c r="L26" s="916"/>
      <c r="M26" s="915"/>
      <c r="N26" s="915"/>
      <c r="O26" s="915"/>
      <c r="P26" s="915"/>
      <c r="Q26" s="916"/>
      <c r="R26" s="941"/>
      <c r="S26" s="942"/>
      <c r="T26" s="942"/>
      <c r="U26" s="942"/>
      <c r="V26" s="942"/>
      <c r="W26" s="943"/>
      <c r="X26" s="929"/>
      <c r="Y26" s="930"/>
      <c r="Z26" s="930"/>
      <c r="AA26" s="930"/>
      <c r="AB26" s="930"/>
      <c r="AC26" s="930"/>
      <c r="AD26" s="972"/>
      <c r="AE26" s="932"/>
      <c r="AF26" s="947"/>
      <c r="AG26" s="947"/>
      <c r="AH26" s="947"/>
      <c r="AI26" s="948"/>
    </row>
    <row r="27" spans="1:36" ht="15" customHeight="1">
      <c r="A27" s="211" t="str">
        <f>IF(F27="Master", "M", "PhD")</f>
        <v>PhD</v>
      </c>
      <c r="B27" s="907" t="e">
        <f>IF($F$27="Master",INDEX('Master Graduate School Code'!$O:$O,MATCH($J$27,'Master Graduate School Code'!$A:$A,0)),INDEX('PhD Graduate School Code'!$O:$O,MATCH($J$27,'PhD Graduate School Code'!$A:$A,0)))</f>
        <v>#N/A</v>
      </c>
      <c r="C27" s="908"/>
      <c r="D27" s="951">
        <v>2</v>
      </c>
      <c r="E27" s="952"/>
      <c r="F27" s="921"/>
      <c r="G27" s="921"/>
      <c r="H27" s="921"/>
      <c r="I27" s="921"/>
      <c r="J27" s="957"/>
      <c r="K27" s="958"/>
      <c r="L27" s="959"/>
      <c r="M27" s="962" t="e">
        <f>IF($F$27="Master",INDEX('Master Graduate School Code'!$B:$B,MATCH($J$27,'Master Graduate School Code'!$A:$A,0)),INDEX('PhD Graduate School Code'!$B:$B,MATCH($J$27,'PhD Graduate School Code'!$A:$A,0)))</f>
        <v>#N/A</v>
      </c>
      <c r="N27" s="962"/>
      <c r="O27" s="962"/>
      <c r="P27" s="962"/>
      <c r="Q27" s="962"/>
      <c r="R27" s="963" t="e">
        <f>IF($F$27="Master",INDEX('Master Graduate School Code'!$C:$C,MATCH($J$27,'Master Graduate School Code'!$A:$A,0)),INDEX('PhD Graduate School Code'!$C:$C,MATCH($J$27,'PhD Graduate School Code'!$A:$A,0)))</f>
        <v>#N/A</v>
      </c>
      <c r="S27" s="964"/>
      <c r="T27" s="964"/>
      <c r="U27" s="964"/>
      <c r="V27" s="964"/>
      <c r="W27" s="965"/>
      <c r="X27" s="964" t="e">
        <f>IF($F$27="Master",INDEX('Master Graduate School Code'!$D:$D,MATCH($J$27,'Master Graduate School Code'!$A:$A,0)),INDEX('PhD Graduate School Code'!$D:$D,MATCH($J$27,'PhD Graduate School Code'!$A:$A,0)))</f>
        <v>#N/A</v>
      </c>
      <c r="Y27" s="964"/>
      <c r="Z27" s="964"/>
      <c r="AA27" s="964"/>
      <c r="AB27" s="964"/>
      <c r="AC27" s="964"/>
      <c r="AD27" s="964"/>
      <c r="AE27" s="933" t="e">
        <f>IF($F$27="Master",INDEX('Master Graduate School Code'!$M:$M,MATCH($J$27,'Master Graduate School Code'!$A:$A,0)),INDEX('PhD Graduate School Code'!$M:$M,MATCH($J$27,'PhD Graduate School Code'!$A:$A,0)))</f>
        <v>#N/A</v>
      </c>
      <c r="AF27" s="971"/>
      <c r="AG27" s="947"/>
      <c r="AH27" s="947"/>
      <c r="AI27" s="948"/>
    </row>
    <row r="28" spans="1:36" ht="15" customHeight="1">
      <c r="A28" s="203"/>
      <c r="B28" s="905"/>
      <c r="C28" s="909"/>
      <c r="D28" s="953"/>
      <c r="E28" s="954"/>
      <c r="F28" s="924"/>
      <c r="G28" s="924"/>
      <c r="H28" s="924"/>
      <c r="I28" s="924"/>
      <c r="J28" s="914"/>
      <c r="K28" s="915"/>
      <c r="L28" s="916"/>
      <c r="M28" s="915"/>
      <c r="N28" s="915"/>
      <c r="O28" s="915"/>
      <c r="P28" s="915"/>
      <c r="Q28" s="915"/>
      <c r="R28" s="966"/>
      <c r="S28" s="924"/>
      <c r="T28" s="924"/>
      <c r="U28" s="924"/>
      <c r="V28" s="924"/>
      <c r="W28" s="967"/>
      <c r="X28" s="924"/>
      <c r="Y28" s="924"/>
      <c r="Z28" s="924"/>
      <c r="AA28" s="924"/>
      <c r="AB28" s="924"/>
      <c r="AC28" s="924"/>
      <c r="AD28" s="924"/>
      <c r="AE28" s="934"/>
      <c r="AF28" s="971"/>
      <c r="AG28" s="947"/>
      <c r="AH28" s="947"/>
      <c r="AI28" s="948"/>
    </row>
    <row r="29" spans="1:36" ht="15" customHeight="1">
      <c r="A29" s="203"/>
      <c r="B29" s="905"/>
      <c r="C29" s="909"/>
      <c r="D29" s="953"/>
      <c r="E29" s="954"/>
      <c r="F29" s="924"/>
      <c r="G29" s="924"/>
      <c r="H29" s="924"/>
      <c r="I29" s="924"/>
      <c r="J29" s="914"/>
      <c r="K29" s="915"/>
      <c r="L29" s="916"/>
      <c r="M29" s="915"/>
      <c r="N29" s="915"/>
      <c r="O29" s="915"/>
      <c r="P29" s="915"/>
      <c r="Q29" s="915"/>
      <c r="R29" s="966"/>
      <c r="S29" s="924"/>
      <c r="T29" s="924"/>
      <c r="U29" s="924"/>
      <c r="V29" s="924"/>
      <c r="W29" s="967"/>
      <c r="X29" s="924"/>
      <c r="Y29" s="924"/>
      <c r="Z29" s="924"/>
      <c r="AA29" s="924"/>
      <c r="AB29" s="924"/>
      <c r="AC29" s="924"/>
      <c r="AD29" s="924"/>
      <c r="AE29" s="934"/>
      <c r="AF29" s="971"/>
      <c r="AG29" s="947"/>
      <c r="AH29" s="947"/>
      <c r="AI29" s="948"/>
    </row>
    <row r="30" spans="1:36" ht="15" customHeight="1">
      <c r="A30" s="203"/>
      <c r="B30" s="905"/>
      <c r="C30" s="909"/>
      <c r="D30" s="953"/>
      <c r="E30" s="954"/>
      <c r="F30" s="924"/>
      <c r="G30" s="924"/>
      <c r="H30" s="924"/>
      <c r="I30" s="924"/>
      <c r="J30" s="914"/>
      <c r="K30" s="915"/>
      <c r="L30" s="916"/>
      <c r="M30" s="915"/>
      <c r="N30" s="915"/>
      <c r="O30" s="915"/>
      <c r="P30" s="915"/>
      <c r="Q30" s="915"/>
      <c r="R30" s="966"/>
      <c r="S30" s="924"/>
      <c r="T30" s="924"/>
      <c r="U30" s="924"/>
      <c r="V30" s="924"/>
      <c r="W30" s="967"/>
      <c r="X30" s="924"/>
      <c r="Y30" s="924"/>
      <c r="Z30" s="924"/>
      <c r="AA30" s="924"/>
      <c r="AB30" s="924"/>
      <c r="AC30" s="924"/>
      <c r="AD30" s="924"/>
      <c r="AE30" s="934"/>
      <c r="AF30" s="971"/>
      <c r="AG30" s="947"/>
      <c r="AH30" s="947"/>
      <c r="AI30" s="948"/>
    </row>
    <row r="31" spans="1:36" ht="15" customHeight="1">
      <c r="A31" s="203"/>
      <c r="B31" s="905"/>
      <c r="C31" s="909"/>
      <c r="D31" s="955"/>
      <c r="E31" s="956"/>
      <c r="F31" s="930"/>
      <c r="G31" s="930"/>
      <c r="H31" s="930"/>
      <c r="I31" s="930"/>
      <c r="J31" s="960"/>
      <c r="K31" s="908"/>
      <c r="L31" s="961"/>
      <c r="M31" s="915"/>
      <c r="N31" s="915"/>
      <c r="O31" s="915"/>
      <c r="P31" s="915"/>
      <c r="Q31" s="915"/>
      <c r="R31" s="968"/>
      <c r="S31" s="969"/>
      <c r="T31" s="969"/>
      <c r="U31" s="969"/>
      <c r="V31" s="969"/>
      <c r="W31" s="970"/>
      <c r="X31" s="969"/>
      <c r="Y31" s="969"/>
      <c r="Z31" s="969"/>
      <c r="AA31" s="969"/>
      <c r="AB31" s="969"/>
      <c r="AC31" s="969"/>
      <c r="AD31" s="969"/>
      <c r="AE31" s="935"/>
      <c r="AF31" s="971"/>
      <c r="AG31" s="947"/>
      <c r="AH31" s="947"/>
      <c r="AI31" s="948"/>
    </row>
    <row r="32" spans="1:36" ht="15" customHeight="1">
      <c r="A32" s="212" t="str">
        <f>IF(F32="Master", "M", "PhD")</f>
        <v>PhD</v>
      </c>
      <c r="B32" s="907" t="e">
        <f>IF($F$32="Master",INDEX('Master Graduate School Code'!$O:$O,MATCH($J$32,'Master Graduate School Code'!$A:$A,0)),INDEX('PhD Graduate School Code'!$O:$O,MATCH($J$32,'PhD Graduate School Code'!$A:$A,0)))</f>
        <v>#N/A</v>
      </c>
      <c r="C32" s="910"/>
      <c r="D32" s="973">
        <v>3</v>
      </c>
      <c r="E32" s="974"/>
      <c r="F32" s="920"/>
      <c r="G32" s="921"/>
      <c r="H32" s="921"/>
      <c r="I32" s="921"/>
      <c r="J32" s="914"/>
      <c r="K32" s="915"/>
      <c r="L32" s="916"/>
      <c r="M32" s="962" t="e">
        <f>IF($F$32="Master",INDEX('Master Graduate School Code'!$B:$B,MATCH($J$32,'Master Graduate School Code'!$A:$A,0)),INDEX('PhD Graduate School Code'!$B:$B,MATCH($J$32,'PhD Graduate School Code'!$A:$A,0)))</f>
        <v>#N/A</v>
      </c>
      <c r="N32" s="962"/>
      <c r="O32" s="962"/>
      <c r="P32" s="962"/>
      <c r="Q32" s="962"/>
      <c r="R32" s="914" t="e">
        <f>IF($F$32="Master",INDEX('Master Graduate School Code'!$C:$C,MATCH($J$32,'Master Graduate School Code'!$A:$A,0)),INDEX('PhD Graduate School Code'!$C:$C,MATCH($J$32,'PhD Graduate School Code'!$A:$A,0)))</f>
        <v>#N/A</v>
      </c>
      <c r="S32" s="915"/>
      <c r="T32" s="915"/>
      <c r="U32" s="915"/>
      <c r="V32" s="915"/>
      <c r="W32" s="916"/>
      <c r="X32" s="920" t="e">
        <f>IF($F$32="Master",INDEX('Master Graduate School Code'!$D:$D,MATCH($J$32,'Master Graduate School Code'!$A:$A,0)),INDEX('PhD Graduate School Code'!$D:$D,MATCH($J$32,'PhD Graduate School Code'!$A:$A,0)))</f>
        <v>#N/A</v>
      </c>
      <c r="Y32" s="921"/>
      <c r="Z32" s="921"/>
      <c r="AA32" s="921"/>
      <c r="AB32" s="921"/>
      <c r="AC32" s="921"/>
      <c r="AD32" s="922"/>
      <c r="AE32" s="936" t="e">
        <f>IF($F$32="Master",INDEX('Master Graduate School Code'!$M:$M,MATCH($J$32,'Master Graduate School Code'!$A:$A,0)),INDEX('PhD Graduate School Code'!$M:$M,MATCH($J$32,'PhD Graduate School Code'!$A:$A,0)))</f>
        <v>#N/A</v>
      </c>
      <c r="AF32" s="947"/>
      <c r="AG32" s="947"/>
      <c r="AH32" s="947"/>
      <c r="AI32" s="948"/>
    </row>
    <row r="33" spans="1:48" ht="15" customHeight="1">
      <c r="A33" s="203"/>
      <c r="B33" s="905"/>
      <c r="C33" s="906"/>
      <c r="D33" s="975"/>
      <c r="E33" s="947"/>
      <c r="F33" s="923"/>
      <c r="G33" s="924"/>
      <c r="H33" s="924"/>
      <c r="I33" s="924"/>
      <c r="J33" s="914"/>
      <c r="K33" s="915"/>
      <c r="L33" s="916"/>
      <c r="M33" s="915"/>
      <c r="N33" s="915"/>
      <c r="O33" s="915"/>
      <c r="P33" s="915"/>
      <c r="Q33" s="915"/>
      <c r="R33" s="914"/>
      <c r="S33" s="915"/>
      <c r="T33" s="915"/>
      <c r="U33" s="915"/>
      <c r="V33" s="915"/>
      <c r="W33" s="916"/>
      <c r="X33" s="923"/>
      <c r="Y33" s="924"/>
      <c r="Z33" s="924"/>
      <c r="AA33" s="924"/>
      <c r="AB33" s="924"/>
      <c r="AC33" s="924"/>
      <c r="AD33" s="925"/>
      <c r="AE33" s="936"/>
      <c r="AF33" s="947"/>
      <c r="AG33" s="947"/>
      <c r="AH33" s="947"/>
      <c r="AI33" s="948"/>
    </row>
    <row r="34" spans="1:48" ht="15" customHeight="1">
      <c r="A34" s="203"/>
      <c r="B34" s="905"/>
      <c r="C34" s="906"/>
      <c r="D34" s="975"/>
      <c r="E34" s="947"/>
      <c r="F34" s="923"/>
      <c r="G34" s="924"/>
      <c r="H34" s="924"/>
      <c r="I34" s="924"/>
      <c r="J34" s="914"/>
      <c r="K34" s="915"/>
      <c r="L34" s="916"/>
      <c r="M34" s="915"/>
      <c r="N34" s="915"/>
      <c r="O34" s="915"/>
      <c r="P34" s="915"/>
      <c r="Q34" s="915"/>
      <c r="R34" s="914"/>
      <c r="S34" s="915"/>
      <c r="T34" s="915"/>
      <c r="U34" s="915"/>
      <c r="V34" s="915"/>
      <c r="W34" s="916"/>
      <c r="X34" s="923"/>
      <c r="Y34" s="924"/>
      <c r="Z34" s="924"/>
      <c r="AA34" s="924"/>
      <c r="AB34" s="924"/>
      <c r="AC34" s="924"/>
      <c r="AD34" s="925"/>
      <c r="AE34" s="936"/>
      <c r="AF34" s="947"/>
      <c r="AG34" s="947"/>
      <c r="AH34" s="947"/>
      <c r="AI34" s="948"/>
    </row>
    <row r="35" spans="1:48" ht="15" customHeight="1">
      <c r="A35" s="203"/>
      <c r="B35" s="905"/>
      <c r="C35" s="906"/>
      <c r="D35" s="975"/>
      <c r="E35" s="947"/>
      <c r="F35" s="923"/>
      <c r="G35" s="924"/>
      <c r="H35" s="924"/>
      <c r="I35" s="924"/>
      <c r="J35" s="914"/>
      <c r="K35" s="915"/>
      <c r="L35" s="916"/>
      <c r="M35" s="915"/>
      <c r="N35" s="915"/>
      <c r="O35" s="915"/>
      <c r="P35" s="915"/>
      <c r="Q35" s="915"/>
      <c r="R35" s="914"/>
      <c r="S35" s="915"/>
      <c r="T35" s="915"/>
      <c r="U35" s="915"/>
      <c r="V35" s="915"/>
      <c r="W35" s="916"/>
      <c r="X35" s="923"/>
      <c r="Y35" s="924"/>
      <c r="Z35" s="924"/>
      <c r="AA35" s="924"/>
      <c r="AB35" s="924"/>
      <c r="AC35" s="924"/>
      <c r="AD35" s="925"/>
      <c r="AE35" s="936"/>
      <c r="AF35" s="947"/>
      <c r="AG35" s="947"/>
      <c r="AH35" s="947"/>
      <c r="AI35" s="948"/>
    </row>
    <row r="36" spans="1:48" ht="15" customHeight="1" thickBot="1">
      <c r="A36" s="203"/>
      <c r="B36" s="911"/>
      <c r="C36" s="912"/>
      <c r="D36" s="976"/>
      <c r="E36" s="949"/>
      <c r="F36" s="929"/>
      <c r="G36" s="930"/>
      <c r="H36" s="930"/>
      <c r="I36" s="930"/>
      <c r="J36" s="917"/>
      <c r="K36" s="918"/>
      <c r="L36" s="919"/>
      <c r="M36" s="918"/>
      <c r="N36" s="918"/>
      <c r="O36" s="918"/>
      <c r="P36" s="918"/>
      <c r="Q36" s="918"/>
      <c r="R36" s="917"/>
      <c r="S36" s="918"/>
      <c r="T36" s="918"/>
      <c r="U36" s="918"/>
      <c r="V36" s="918"/>
      <c r="W36" s="919"/>
      <c r="X36" s="926"/>
      <c r="Y36" s="927"/>
      <c r="Z36" s="927"/>
      <c r="AA36" s="927"/>
      <c r="AB36" s="927"/>
      <c r="AC36" s="927"/>
      <c r="AD36" s="928"/>
      <c r="AE36" s="937"/>
      <c r="AF36" s="949"/>
      <c r="AG36" s="949"/>
      <c r="AH36" s="949"/>
      <c r="AI36" s="950"/>
    </row>
    <row r="37" spans="1:48" ht="15" customHeight="1">
      <c r="D37" s="6"/>
      <c r="E37" s="6"/>
      <c r="F37" s="6"/>
      <c r="G37" s="27"/>
      <c r="H37" s="21"/>
      <c r="I37" s="21"/>
      <c r="J37" s="21"/>
      <c r="K37" s="21"/>
      <c r="L37" s="21"/>
      <c r="M37" s="21"/>
      <c r="N37" s="21"/>
      <c r="O37" s="22"/>
      <c r="P37" s="22"/>
      <c r="Q37" s="22"/>
      <c r="R37" s="22"/>
      <c r="S37" s="22"/>
      <c r="T37" s="22"/>
      <c r="U37" s="22"/>
      <c r="V37" s="22"/>
      <c r="W37" s="22"/>
      <c r="X37" s="22"/>
      <c r="Y37" s="22"/>
      <c r="Z37" s="22"/>
      <c r="AA37" s="22"/>
      <c r="AB37" s="21"/>
      <c r="AC37" s="21"/>
      <c r="AD37" s="21"/>
      <c r="AE37" s="21"/>
      <c r="AF37" s="21"/>
      <c r="AG37" s="21"/>
      <c r="AH37" s="21"/>
      <c r="AI37" s="21"/>
    </row>
    <row r="38" spans="1:48" ht="15" customHeight="1">
      <c r="D38" s="17"/>
      <c r="E38" s="17"/>
      <c r="F38" s="17"/>
      <c r="G38" s="28"/>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row>
    <row r="39" spans="1:48" ht="15" customHeight="1">
      <c r="C39" s="32" t="s">
        <v>121</v>
      </c>
      <c r="D39" s="41" t="s">
        <v>211</v>
      </c>
      <c r="E39" s="23"/>
      <c r="F39" s="23"/>
      <c r="G39" s="40"/>
      <c r="H39" s="4"/>
      <c r="I39" s="4"/>
      <c r="J39" s="4"/>
      <c r="K39" s="4"/>
      <c r="L39" s="4"/>
      <c r="M39" s="4"/>
      <c r="N39" s="4"/>
      <c r="U39" s="17"/>
      <c r="V39" s="17"/>
      <c r="W39" s="17"/>
      <c r="X39" s="17"/>
      <c r="Y39" s="17"/>
      <c r="Z39" s="17"/>
      <c r="AA39" s="17"/>
      <c r="AB39" s="17"/>
      <c r="AC39" s="17"/>
      <c r="AD39" s="17"/>
      <c r="AE39" s="17"/>
      <c r="AF39" s="17"/>
      <c r="AG39" s="17"/>
      <c r="AH39" s="17"/>
      <c r="AI39" s="17"/>
    </row>
    <row r="40" spans="1:48" ht="42.6" customHeight="1">
      <c r="D40" s="913" t="s">
        <v>212</v>
      </c>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5"/>
      <c r="AK40" s="5"/>
      <c r="AL40" s="5"/>
      <c r="AM40" s="5"/>
      <c r="AN40" s="5"/>
      <c r="AO40" s="5"/>
      <c r="AP40" s="5"/>
      <c r="AQ40" s="5"/>
      <c r="AR40" s="5"/>
      <c r="AS40" s="5"/>
      <c r="AT40" s="5"/>
      <c r="AU40" s="5"/>
      <c r="AV40" s="5"/>
    </row>
    <row r="41" spans="1:48" ht="42.6" customHeight="1">
      <c r="D41" s="900" t="s">
        <v>213</v>
      </c>
      <c r="E41" s="900"/>
      <c r="F41" s="900"/>
      <c r="G41" s="900"/>
      <c r="H41" s="900"/>
      <c r="I41" s="900"/>
      <c r="J41" s="900"/>
      <c r="K41" s="900"/>
      <c r="L41" s="900"/>
      <c r="M41" s="900"/>
      <c r="N41" s="900"/>
      <c r="O41" s="900"/>
      <c r="P41" s="900"/>
      <c r="Q41" s="900"/>
      <c r="R41" s="900"/>
      <c r="S41" s="900"/>
      <c r="T41" s="900"/>
      <c r="U41" s="900"/>
      <c r="V41" s="900"/>
      <c r="W41" s="900"/>
      <c r="X41" s="900"/>
      <c r="Y41" s="900"/>
      <c r="Z41" s="900"/>
      <c r="AA41" s="900"/>
      <c r="AB41" s="900"/>
      <c r="AC41" s="900"/>
      <c r="AD41" s="900"/>
      <c r="AE41" s="900"/>
      <c r="AF41" s="900"/>
      <c r="AG41" s="900"/>
      <c r="AH41" s="900"/>
      <c r="AI41" s="900"/>
      <c r="AJ41" s="5"/>
      <c r="AK41" s="5"/>
      <c r="AL41" s="5"/>
      <c r="AM41" s="5"/>
      <c r="AN41" s="5"/>
      <c r="AO41" s="5"/>
      <c r="AP41" s="5"/>
      <c r="AQ41" s="5"/>
      <c r="AR41" s="5"/>
      <c r="AS41" s="5"/>
      <c r="AT41" s="5"/>
      <c r="AU41" s="5"/>
      <c r="AV41" s="5"/>
    </row>
  </sheetData>
  <sheetProtection algorithmName="SHA-512" hashValue="MsBOUqFLxLguNIeriZMcbcEHXaZCrQl1rgNet6/VLu9GqyvwuRHsdrx6meA/B9vYmAtUhCLj7JB1YzoGPmju7A==" saltValue="pX4wlQgG2Uu4J4F3702kag==" spinCount="100000" sheet="1" objects="1" scenarios="1"/>
  <protectedRanges>
    <protectedRange sqref="F22:L36 AF22:AI26 AF27:AI31 AF32:AI36" name="範囲1"/>
  </protectedRanges>
  <mergeCells count="45">
    <mergeCell ref="C3:AI4"/>
    <mergeCell ref="D6:AI11"/>
    <mergeCell ref="F22:I26"/>
    <mergeCell ref="C12:AI12"/>
    <mergeCell ref="D14:AI16"/>
    <mergeCell ref="D20:E21"/>
    <mergeCell ref="J20:L21"/>
    <mergeCell ref="M20:Q21"/>
    <mergeCell ref="R20:W21"/>
    <mergeCell ref="X20:AD21"/>
    <mergeCell ref="F20:I21"/>
    <mergeCell ref="AF20:AI21"/>
    <mergeCell ref="D22:E26"/>
    <mergeCell ref="J22:L26"/>
    <mergeCell ref="M22:Q26"/>
    <mergeCell ref="D17:L18"/>
    <mergeCell ref="U17:AI18"/>
    <mergeCell ref="AF32:AI36"/>
    <mergeCell ref="AF22:AI26"/>
    <mergeCell ref="D27:E31"/>
    <mergeCell ref="J27:L31"/>
    <mergeCell ref="M27:Q31"/>
    <mergeCell ref="R27:W31"/>
    <mergeCell ref="X27:AD31"/>
    <mergeCell ref="F27:I31"/>
    <mergeCell ref="AF27:AI31"/>
    <mergeCell ref="X22:AD26"/>
    <mergeCell ref="D32:E36"/>
    <mergeCell ref="J32:L36"/>
    <mergeCell ref="M32:Q36"/>
    <mergeCell ref="O17:T18"/>
    <mergeCell ref="AE20:AE21"/>
    <mergeCell ref="D41:AI41"/>
    <mergeCell ref="B20:C21"/>
    <mergeCell ref="B22:C26"/>
    <mergeCell ref="B27:C31"/>
    <mergeCell ref="B32:C36"/>
    <mergeCell ref="D40:AI40"/>
    <mergeCell ref="R32:W36"/>
    <mergeCell ref="X32:AD36"/>
    <mergeCell ref="F32:I36"/>
    <mergeCell ref="AE22:AE26"/>
    <mergeCell ref="AE27:AE31"/>
    <mergeCell ref="AE32:AE36"/>
    <mergeCell ref="R22:W26"/>
  </mergeCells>
  <phoneticPr fontId="1"/>
  <conditionalFormatting sqref="F22:I36">
    <cfRule type="cellIs" dxfId="45" priority="13" operator="equal">
      <formula>""</formula>
    </cfRule>
  </conditionalFormatting>
  <conditionalFormatting sqref="J22:L26">
    <cfRule type="expression" dxfId="44" priority="10">
      <formula>$F$22=""</formula>
    </cfRule>
    <cfRule type="expression" dxfId="43" priority="11">
      <formula>$J$22=""</formula>
    </cfRule>
  </conditionalFormatting>
  <conditionalFormatting sqref="J27:L31">
    <cfRule type="expression" dxfId="42" priority="3">
      <formula>$F$27=""</formula>
    </cfRule>
  </conditionalFormatting>
  <conditionalFormatting sqref="J32:L36">
    <cfRule type="expression" dxfId="41" priority="1">
      <formula>$F$32=""</formula>
    </cfRule>
  </conditionalFormatting>
  <conditionalFormatting sqref="AF22">
    <cfRule type="containsBlanks" dxfId="40" priority="7">
      <formula>LEN(TRIM(AF22))=0</formula>
    </cfRule>
  </conditionalFormatting>
  <conditionalFormatting sqref="AF27">
    <cfRule type="containsBlanks" dxfId="39" priority="6">
      <formula>LEN(TRIM(AF27))=0</formula>
    </cfRule>
  </conditionalFormatting>
  <conditionalFormatting sqref="AF32:AI36">
    <cfRule type="containsBlanks" dxfId="38" priority="5">
      <formula>LEN(TRIM(AF32))=0</formula>
    </cfRule>
  </conditionalFormatting>
  <conditionalFormatting sqref="J27:L31">
    <cfRule type="expression" dxfId="37" priority="4">
      <formula>$J$27=""</formula>
    </cfRule>
  </conditionalFormatting>
  <conditionalFormatting sqref="J32:L36">
    <cfRule type="expression" dxfId="36" priority="2">
      <formula>$J$32=""</formula>
    </cfRule>
  </conditionalFormatting>
  <dataValidations count="2">
    <dataValidation allowBlank="1" showInputMessage="1" showErrorMessage="1" error="Enter the correct code from the 'Graduation School Code'" prompt="Please enter the graduate school code_x000a_Ex. 1001A" sqref="J22:L36"/>
    <dataValidation type="list" allowBlank="1" showInputMessage="1" showErrorMessage="1" sqref="F22:I36">
      <formula1>"Master,PhD"</formula1>
    </dataValidation>
  </dataValidations>
  <pageMargins left="0.23622047244094491" right="0.23622047244094491" top="0.74803149606299213" bottom="0.74803149606299213" header="0.31496062992125984" footer="0.31496062992125984"/>
  <pageSetup paperSize="9" scale="98" fitToHeight="0" orientation="portrait" cellComments="asDisplayed" r:id="rId1"/>
  <headerFooter>
    <oddHeader>&amp;LSDGs Global Leader Program FY2023
Annex 1&amp;R&amp;"Arial,標準"CONFIDENTIAL</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G50"/>
  <sheetViews>
    <sheetView tabSelected="1" view="pageLayout" topLeftCell="D7" zoomScale="130" zoomScaleNormal="85" zoomScalePageLayoutView="130" workbookViewId="0">
      <selection activeCell="AK23" sqref="AK23"/>
    </sheetView>
  </sheetViews>
  <sheetFormatPr defaultColWidth="3.28515625" defaultRowHeight="15"/>
  <sheetData>
    <row r="1" spans="1:33">
      <c r="A1" s="1"/>
      <c r="B1" s="1"/>
      <c r="C1" s="1"/>
      <c r="D1" s="1"/>
      <c r="E1" s="25"/>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c r="A2" s="393" t="s">
        <v>214</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row>
    <row r="3" spans="1:33">
      <c r="A3" s="1"/>
      <c r="B3" s="1"/>
      <c r="C3" s="1"/>
      <c r="D3" s="1"/>
      <c r="E3" s="25"/>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c r="A4" s="1" t="s">
        <v>215</v>
      </c>
      <c r="B4" s="1"/>
      <c r="C4" s="8"/>
      <c r="D4" s="8"/>
      <c r="E4" s="29"/>
      <c r="F4" s="8"/>
      <c r="G4" s="8"/>
      <c r="H4" s="8"/>
      <c r="I4" s="8"/>
      <c r="J4" s="8"/>
      <c r="K4" s="8"/>
      <c r="L4" s="8"/>
      <c r="M4" s="8"/>
      <c r="N4" s="8"/>
      <c r="O4" s="8"/>
      <c r="P4" s="8"/>
      <c r="Q4" s="8"/>
      <c r="R4" s="8"/>
      <c r="S4" s="8"/>
      <c r="T4" s="8"/>
      <c r="U4" s="8"/>
      <c r="V4" s="8"/>
      <c r="W4" s="8"/>
      <c r="X4" s="8"/>
      <c r="Y4" s="8"/>
      <c r="Z4" s="8"/>
      <c r="AA4" s="8"/>
      <c r="AB4" s="8"/>
      <c r="AC4" s="8"/>
      <c r="AD4" s="8"/>
      <c r="AE4" s="8"/>
      <c r="AF4" s="8"/>
      <c r="AG4" s="8"/>
    </row>
    <row r="5" spans="1:33" ht="15.75" thickBot="1">
      <c r="A5" s="1"/>
      <c r="B5" s="1" t="s">
        <v>216</v>
      </c>
      <c r="C5" s="8"/>
      <c r="D5" s="8"/>
      <c r="E5" s="29"/>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c r="A6" s="5"/>
      <c r="B6" s="708"/>
      <c r="C6" s="709"/>
      <c r="D6" s="709"/>
      <c r="E6" s="702" t="s">
        <v>217</v>
      </c>
      <c r="F6" s="702"/>
      <c r="G6" s="702"/>
      <c r="H6" s="702"/>
      <c r="I6" s="702"/>
      <c r="J6" s="702"/>
      <c r="K6" s="702"/>
      <c r="L6" s="702"/>
      <c r="M6" s="702"/>
      <c r="N6" s="1020"/>
      <c r="O6" s="1020"/>
      <c r="P6" s="1020"/>
      <c r="Q6" s="1020"/>
      <c r="R6" s="1020"/>
      <c r="S6" s="1020"/>
      <c r="T6" s="1020"/>
      <c r="U6" s="1020"/>
      <c r="V6" s="1020"/>
      <c r="W6" s="1020"/>
      <c r="X6" s="1020"/>
      <c r="Y6" s="1020"/>
      <c r="Z6" s="1020"/>
      <c r="AA6" s="1020"/>
      <c r="AB6" s="1020"/>
      <c r="AC6" s="1020"/>
      <c r="AD6" s="1020"/>
      <c r="AE6" s="1020"/>
      <c r="AF6" s="1020"/>
      <c r="AG6" s="1021"/>
    </row>
    <row r="7" spans="1:33">
      <c r="A7" s="1"/>
      <c r="B7" s="710"/>
      <c r="C7" s="647"/>
      <c r="D7" s="647"/>
      <c r="E7" s="283"/>
      <c r="F7" s="283"/>
      <c r="G7" s="283"/>
      <c r="H7" s="283"/>
      <c r="I7" s="283"/>
      <c r="J7" s="283"/>
      <c r="K7" s="283"/>
      <c r="L7" s="283"/>
      <c r="M7" s="283"/>
      <c r="N7" s="1016"/>
      <c r="O7" s="1016"/>
      <c r="P7" s="1016"/>
      <c r="Q7" s="1016"/>
      <c r="R7" s="1016"/>
      <c r="S7" s="1016"/>
      <c r="T7" s="1016"/>
      <c r="U7" s="1016"/>
      <c r="V7" s="1016"/>
      <c r="W7" s="1016"/>
      <c r="X7" s="1016"/>
      <c r="Y7" s="1016"/>
      <c r="Z7" s="1016"/>
      <c r="AA7" s="1016"/>
      <c r="AB7" s="1016"/>
      <c r="AC7" s="1016"/>
      <c r="AD7" s="1016"/>
      <c r="AE7" s="1016"/>
      <c r="AF7" s="1016"/>
      <c r="AG7" s="1017"/>
    </row>
    <row r="8" spans="1:33">
      <c r="A8" s="1"/>
      <c r="B8" s="710"/>
      <c r="C8" s="647"/>
      <c r="D8" s="647"/>
      <c r="E8" s="283" t="s">
        <v>218</v>
      </c>
      <c r="F8" s="283"/>
      <c r="G8" s="283"/>
      <c r="H8" s="283"/>
      <c r="I8" s="283"/>
      <c r="J8" s="283"/>
      <c r="K8" s="283"/>
      <c r="L8" s="283"/>
      <c r="M8" s="283"/>
      <c r="N8" s="1016"/>
      <c r="O8" s="1016"/>
      <c r="P8" s="1016"/>
      <c r="Q8" s="1016"/>
      <c r="R8" s="1016"/>
      <c r="S8" s="1016"/>
      <c r="T8" s="1016"/>
      <c r="U8" s="1016"/>
      <c r="V8" s="1016"/>
      <c r="W8" s="1016"/>
      <c r="X8" s="1016"/>
      <c r="Y8" s="1016"/>
      <c r="Z8" s="1016"/>
      <c r="AA8" s="1016"/>
      <c r="AB8" s="1016"/>
      <c r="AC8" s="1016"/>
      <c r="AD8" s="1016"/>
      <c r="AE8" s="1016"/>
      <c r="AF8" s="1016"/>
      <c r="AG8" s="1017"/>
    </row>
    <row r="9" spans="1:33" ht="15.75" thickBot="1">
      <c r="A9" s="1"/>
      <c r="B9" s="711"/>
      <c r="C9" s="712"/>
      <c r="D9" s="712"/>
      <c r="E9" s="285"/>
      <c r="F9" s="285"/>
      <c r="G9" s="285"/>
      <c r="H9" s="285"/>
      <c r="I9" s="285"/>
      <c r="J9" s="285"/>
      <c r="K9" s="285"/>
      <c r="L9" s="285"/>
      <c r="M9" s="285"/>
      <c r="N9" s="1018"/>
      <c r="O9" s="1018"/>
      <c r="P9" s="1018"/>
      <c r="Q9" s="1018"/>
      <c r="R9" s="1018"/>
      <c r="S9" s="1018"/>
      <c r="T9" s="1018"/>
      <c r="U9" s="1018"/>
      <c r="V9" s="1018"/>
      <c r="W9" s="1018"/>
      <c r="X9" s="1018"/>
      <c r="Y9" s="1018"/>
      <c r="Z9" s="1018"/>
      <c r="AA9" s="1018"/>
      <c r="AB9" s="1018"/>
      <c r="AC9" s="1018"/>
      <c r="AD9" s="1018"/>
      <c r="AE9" s="1018"/>
      <c r="AF9" s="1018"/>
      <c r="AG9" s="1019"/>
    </row>
    <row r="10" spans="1:33" ht="18" customHeight="1">
      <c r="A10" s="1"/>
      <c r="B10" s="532" t="s">
        <v>219</v>
      </c>
      <c r="C10" s="532"/>
      <c r="D10" s="532"/>
      <c r="E10" s="532"/>
      <c r="F10" s="532"/>
      <c r="G10" s="532"/>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row>
    <row r="11" spans="1:33">
      <c r="A11" s="1"/>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row>
    <row r="12" spans="1:33">
      <c r="A12" s="1"/>
      <c r="B12" s="8"/>
      <c r="C12" s="8"/>
      <c r="D12" s="8"/>
      <c r="E12" s="29"/>
      <c r="F12" s="8"/>
      <c r="G12" s="8"/>
      <c r="H12" s="8"/>
      <c r="I12" s="8"/>
      <c r="J12" s="8"/>
      <c r="K12" s="8"/>
      <c r="L12" s="8"/>
      <c r="M12" s="8"/>
      <c r="N12" s="8"/>
      <c r="O12" s="8"/>
      <c r="P12" s="8"/>
      <c r="Q12" s="8"/>
      <c r="R12" s="9"/>
      <c r="S12" s="9"/>
      <c r="T12" s="9"/>
      <c r="U12" s="7"/>
      <c r="V12" s="7"/>
      <c r="W12" s="7"/>
      <c r="X12" s="7"/>
      <c r="Y12" s="7"/>
      <c r="Z12" s="7"/>
      <c r="AA12" s="7"/>
      <c r="AB12" s="7"/>
      <c r="AC12" s="7"/>
      <c r="AD12" s="8"/>
      <c r="AE12" s="8"/>
      <c r="AF12" s="8"/>
      <c r="AG12" s="8"/>
    </row>
    <row r="13" spans="1:33" ht="15.75" thickBot="1">
      <c r="A13" s="1"/>
      <c r="B13" s="1" t="s">
        <v>220</v>
      </c>
      <c r="C13" s="8"/>
      <c r="D13" s="8"/>
      <c r="E13" s="29"/>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row>
    <row r="14" spans="1:33">
      <c r="A14" s="1"/>
      <c r="B14" s="708"/>
      <c r="C14" s="709"/>
      <c r="D14" s="709"/>
      <c r="E14" s="510" t="s">
        <v>221</v>
      </c>
      <c r="F14" s="505"/>
      <c r="G14" s="505"/>
      <c r="H14" s="505"/>
      <c r="I14" s="505"/>
      <c r="J14" s="506"/>
      <c r="K14" s="1006"/>
      <c r="L14" s="1006"/>
      <c r="M14" s="1008" t="str">
        <f>IF(K14&gt;1,"months","month")</f>
        <v>month</v>
      </c>
      <c r="N14" s="1008"/>
      <c r="O14" s="1009"/>
      <c r="P14" s="702" t="s">
        <v>222</v>
      </c>
      <c r="Q14" s="702"/>
      <c r="R14" s="702"/>
      <c r="S14" s="702"/>
      <c r="T14" s="702"/>
      <c r="U14" s="702"/>
      <c r="V14" s="702"/>
      <c r="W14" s="702"/>
      <c r="X14" s="1006"/>
      <c r="Y14" s="1006"/>
      <c r="Z14" s="1012" t="s">
        <v>14</v>
      </c>
      <c r="AA14" s="1006"/>
      <c r="AB14" s="1006"/>
      <c r="AC14" s="1014"/>
      <c r="AD14" s="8"/>
      <c r="AE14" s="8"/>
      <c r="AF14" s="8"/>
      <c r="AG14" s="8"/>
    </row>
    <row r="15" spans="1:33" ht="15.75" thickBot="1">
      <c r="A15" s="1"/>
      <c r="B15" s="711"/>
      <c r="C15" s="712"/>
      <c r="D15" s="712"/>
      <c r="E15" s="511"/>
      <c r="F15" s="508"/>
      <c r="G15" s="508"/>
      <c r="H15" s="508"/>
      <c r="I15" s="508"/>
      <c r="J15" s="509"/>
      <c r="K15" s="1007"/>
      <c r="L15" s="1007"/>
      <c r="M15" s="1010"/>
      <c r="N15" s="1010"/>
      <c r="O15" s="1011"/>
      <c r="P15" s="285"/>
      <c r="Q15" s="285"/>
      <c r="R15" s="285"/>
      <c r="S15" s="285"/>
      <c r="T15" s="285"/>
      <c r="U15" s="285"/>
      <c r="V15" s="285"/>
      <c r="W15" s="285"/>
      <c r="X15" s="1007"/>
      <c r="Y15" s="1007"/>
      <c r="Z15" s="1013"/>
      <c r="AA15" s="1007"/>
      <c r="AB15" s="1007"/>
      <c r="AC15" s="1015"/>
      <c r="AD15" s="8"/>
      <c r="AE15" s="8"/>
      <c r="AF15" s="8"/>
      <c r="AG15" s="8"/>
    </row>
    <row r="16" spans="1:33">
      <c r="A16" s="1"/>
      <c r="B16" s="8"/>
      <c r="C16" s="8"/>
      <c r="D16" s="8"/>
      <c r="E16" s="29"/>
      <c r="F16" s="8"/>
      <c r="G16" s="8"/>
      <c r="H16" s="8"/>
      <c r="I16" s="8"/>
      <c r="J16" s="8"/>
      <c r="K16" s="8"/>
      <c r="L16" s="8"/>
      <c r="M16" s="8"/>
      <c r="N16" s="8"/>
      <c r="O16" s="8"/>
      <c r="P16" s="8"/>
      <c r="Q16" s="8"/>
      <c r="R16" s="8"/>
      <c r="S16" s="8"/>
      <c r="T16" s="9"/>
      <c r="U16" s="7"/>
      <c r="V16" s="7"/>
      <c r="W16" s="7"/>
      <c r="X16" s="7"/>
      <c r="Y16" s="7"/>
      <c r="Z16" s="7"/>
      <c r="AA16" s="7"/>
      <c r="AB16" s="7"/>
      <c r="AC16" s="7"/>
      <c r="AD16" s="8"/>
      <c r="AE16" s="8"/>
      <c r="AF16" s="8"/>
      <c r="AG16" s="8"/>
    </row>
    <row r="17" spans="1:33" ht="15.75" thickBot="1">
      <c r="A17" s="1"/>
      <c r="B17" s="1" t="s">
        <v>223</v>
      </c>
      <c r="C17" s="8"/>
      <c r="D17" s="8"/>
      <c r="E17" s="29"/>
      <c r="F17" s="8"/>
      <c r="G17" s="8"/>
      <c r="H17" s="8"/>
      <c r="I17" s="8"/>
      <c r="J17" s="8"/>
      <c r="K17" s="8"/>
      <c r="L17" s="8"/>
      <c r="M17" s="8"/>
      <c r="N17" s="8"/>
      <c r="O17" s="259"/>
      <c r="P17" s="8"/>
      <c r="R17" s="8"/>
      <c r="S17" s="8"/>
      <c r="T17" s="9"/>
      <c r="U17" s="7"/>
      <c r="V17" s="8"/>
      <c r="W17" s="8"/>
      <c r="X17" s="8"/>
      <c r="Y17" s="8"/>
      <c r="Z17" s="7"/>
      <c r="AA17" s="8"/>
      <c r="AB17" s="8"/>
      <c r="AC17" s="8"/>
      <c r="AD17" s="8"/>
      <c r="AE17" s="8"/>
      <c r="AF17" s="8"/>
      <c r="AG17" s="8"/>
    </row>
    <row r="18" spans="1:33">
      <c r="A18" s="1"/>
      <c r="B18" s="663"/>
      <c r="C18" s="664"/>
      <c r="D18" s="664"/>
      <c r="E18" s="742" t="s">
        <v>224</v>
      </c>
      <c r="F18" s="743"/>
      <c r="G18" s="743"/>
      <c r="H18" s="743"/>
      <c r="I18" s="743"/>
      <c r="J18" s="743"/>
      <c r="K18" s="743"/>
      <c r="L18" s="777"/>
      <c r="M18" s="1041"/>
      <c r="N18" s="1042"/>
      <c r="O18" s="1042"/>
      <c r="P18" s="1042"/>
      <c r="Q18" s="1042"/>
      <c r="R18" s="1042"/>
      <c r="S18" s="1042"/>
      <c r="T18" s="1042"/>
      <c r="U18" s="1042"/>
      <c r="V18" s="1042"/>
      <c r="W18" s="1042"/>
      <c r="X18" s="1042"/>
      <c r="Y18" s="1042"/>
      <c r="Z18" s="1042"/>
      <c r="AA18" s="1042"/>
      <c r="AB18" s="1042"/>
      <c r="AC18" s="1042"/>
      <c r="AD18" s="1042"/>
      <c r="AE18" s="1042"/>
      <c r="AF18" s="1042"/>
      <c r="AG18" s="1043"/>
    </row>
    <row r="19" spans="1:33" ht="15.75" thickBot="1">
      <c r="A19" s="1"/>
      <c r="B19" s="666"/>
      <c r="C19" s="667"/>
      <c r="D19" s="667"/>
      <c r="E19" s="1040"/>
      <c r="F19" s="689"/>
      <c r="G19" s="689"/>
      <c r="H19" s="689"/>
      <c r="I19" s="689"/>
      <c r="J19" s="689"/>
      <c r="K19" s="689"/>
      <c r="L19" s="690"/>
      <c r="M19" s="1044"/>
      <c r="N19" s="1045"/>
      <c r="O19" s="1045"/>
      <c r="P19" s="1045"/>
      <c r="Q19" s="1045"/>
      <c r="R19" s="1045"/>
      <c r="S19" s="1045"/>
      <c r="T19" s="1045"/>
      <c r="U19" s="1045"/>
      <c r="V19" s="1045"/>
      <c r="W19" s="1045"/>
      <c r="X19" s="1045"/>
      <c r="Y19" s="1045"/>
      <c r="Z19" s="1045"/>
      <c r="AA19" s="1045"/>
      <c r="AB19" s="1045"/>
      <c r="AC19" s="1045"/>
      <c r="AD19" s="1045"/>
      <c r="AE19" s="1045"/>
      <c r="AF19" s="1045"/>
      <c r="AG19" s="1046"/>
    </row>
    <row r="20" spans="1:33">
      <c r="A20" s="1"/>
      <c r="B20" s="8"/>
      <c r="C20" s="8"/>
      <c r="D20" s="8"/>
      <c r="E20" s="29"/>
      <c r="F20" s="8"/>
      <c r="G20" s="8"/>
      <c r="H20" s="8"/>
      <c r="I20" s="8"/>
      <c r="J20" s="8"/>
      <c r="K20" s="8"/>
      <c r="L20" s="8"/>
      <c r="M20" s="8"/>
      <c r="N20" s="8"/>
      <c r="O20" s="8"/>
      <c r="P20" s="8"/>
      <c r="Q20" s="8"/>
      <c r="R20" s="8"/>
      <c r="S20" s="8"/>
      <c r="T20" s="8"/>
      <c r="U20" s="8"/>
      <c r="V20" s="8"/>
      <c r="W20" s="7"/>
      <c r="X20" s="7"/>
      <c r="Y20" s="7"/>
      <c r="Z20" s="7"/>
      <c r="AA20" s="7"/>
      <c r="AB20" s="7"/>
      <c r="AC20" s="7"/>
      <c r="AD20" s="7"/>
      <c r="AE20" s="7"/>
      <c r="AF20" s="7"/>
      <c r="AG20" s="7"/>
    </row>
    <row r="21" spans="1:33" ht="15.75" thickBot="1">
      <c r="A21" s="1"/>
      <c r="B21" s="1" t="s">
        <v>225</v>
      </c>
      <c r="C21" s="8"/>
      <c r="D21" s="8"/>
      <c r="E21" s="29"/>
      <c r="F21" s="8"/>
      <c r="G21" s="8"/>
      <c r="H21" s="8"/>
      <c r="I21" s="8"/>
      <c r="J21" s="8"/>
      <c r="K21" s="8"/>
      <c r="L21" s="8"/>
      <c r="M21" s="8"/>
      <c r="N21" s="8"/>
      <c r="O21" s="8"/>
      <c r="P21" s="8"/>
      <c r="Q21" s="8"/>
      <c r="R21" s="8"/>
      <c r="S21" s="8"/>
      <c r="T21" s="9"/>
      <c r="U21" s="7"/>
      <c r="V21" s="8"/>
      <c r="W21" s="8"/>
      <c r="X21" s="8"/>
      <c r="Y21" s="8"/>
      <c r="Z21" s="7"/>
      <c r="AA21" s="8"/>
      <c r="AB21" s="8"/>
      <c r="AC21" s="8"/>
      <c r="AD21" s="8"/>
      <c r="AE21" s="8"/>
      <c r="AF21" s="8"/>
      <c r="AG21" s="8"/>
    </row>
    <row r="22" spans="1:33">
      <c r="A22" s="1"/>
      <c r="B22" s="663"/>
      <c r="C22" s="664"/>
      <c r="D22" s="664"/>
      <c r="E22" s="742" t="s">
        <v>224</v>
      </c>
      <c r="F22" s="743"/>
      <c r="G22" s="743"/>
      <c r="H22" s="743"/>
      <c r="I22" s="743"/>
      <c r="J22" s="743"/>
      <c r="K22" s="743"/>
      <c r="L22" s="777"/>
      <c r="M22" s="1041"/>
      <c r="N22" s="1042"/>
      <c r="O22" s="1042"/>
      <c r="P22" s="1042"/>
      <c r="Q22" s="1042"/>
      <c r="R22" s="1042"/>
      <c r="S22" s="1042"/>
      <c r="T22" s="1042"/>
      <c r="U22" s="1042"/>
      <c r="V22" s="1042"/>
      <c r="W22" s="1042"/>
      <c r="X22" s="1042"/>
      <c r="Y22" s="1042"/>
      <c r="Z22" s="1042"/>
      <c r="AA22" s="1042"/>
      <c r="AB22" s="1042"/>
      <c r="AC22" s="1042"/>
      <c r="AD22" s="1042"/>
      <c r="AE22" s="1042"/>
      <c r="AF22" s="1042"/>
      <c r="AG22" s="1043"/>
    </row>
    <row r="23" spans="1:33" ht="15.75" thickBot="1">
      <c r="A23" s="1"/>
      <c r="B23" s="666"/>
      <c r="C23" s="667"/>
      <c r="D23" s="667"/>
      <c r="E23" s="1040"/>
      <c r="F23" s="689"/>
      <c r="G23" s="689"/>
      <c r="H23" s="689"/>
      <c r="I23" s="689"/>
      <c r="J23" s="689"/>
      <c r="K23" s="689"/>
      <c r="L23" s="690"/>
      <c r="M23" s="1044"/>
      <c r="N23" s="1045"/>
      <c r="O23" s="1045"/>
      <c r="P23" s="1045"/>
      <c r="Q23" s="1045"/>
      <c r="R23" s="1045"/>
      <c r="S23" s="1045"/>
      <c r="T23" s="1045"/>
      <c r="U23" s="1045"/>
      <c r="V23" s="1045"/>
      <c r="W23" s="1045"/>
      <c r="X23" s="1045"/>
      <c r="Y23" s="1045"/>
      <c r="Z23" s="1045"/>
      <c r="AA23" s="1045"/>
      <c r="AB23" s="1045"/>
      <c r="AC23" s="1045"/>
      <c r="AD23" s="1045"/>
      <c r="AE23" s="1045"/>
      <c r="AF23" s="1045"/>
      <c r="AG23" s="1046"/>
    </row>
    <row r="24" spans="1:33">
      <c r="A24" s="1"/>
      <c r="B24" s="8"/>
      <c r="C24" s="8"/>
      <c r="D24" s="8"/>
      <c r="E24" s="29"/>
      <c r="F24" s="8"/>
      <c r="G24" s="8"/>
      <c r="H24" s="8"/>
      <c r="I24" s="8"/>
      <c r="J24" s="8"/>
      <c r="K24" s="8"/>
      <c r="L24" s="8"/>
      <c r="M24" s="8"/>
      <c r="N24" s="8"/>
      <c r="O24" s="8"/>
      <c r="P24" s="8"/>
      <c r="Q24" s="8"/>
      <c r="R24" s="8"/>
      <c r="S24" s="8"/>
      <c r="T24" s="8"/>
      <c r="U24" s="8"/>
      <c r="V24" s="8"/>
      <c r="W24" s="7"/>
      <c r="X24" s="7"/>
      <c r="Y24" s="7"/>
      <c r="Z24" s="7"/>
      <c r="AA24" s="7"/>
      <c r="AB24" s="7"/>
      <c r="AC24" s="7"/>
      <c r="AD24" s="7"/>
      <c r="AE24" s="7"/>
      <c r="AF24" s="7"/>
      <c r="AG24" s="7"/>
    </row>
    <row r="25" spans="1:33" ht="15.75" thickBot="1">
      <c r="A25" s="1"/>
      <c r="B25" s="1" t="s">
        <v>226</v>
      </c>
      <c r="C25" s="8"/>
      <c r="D25" s="8"/>
      <c r="E25" s="29"/>
      <c r="F25" s="8"/>
      <c r="G25" s="8"/>
      <c r="H25" s="8"/>
      <c r="I25" s="8"/>
      <c r="J25" s="8"/>
      <c r="K25" s="8"/>
      <c r="L25" s="8"/>
      <c r="M25" s="8"/>
      <c r="N25" s="8"/>
      <c r="O25" s="8"/>
      <c r="P25" s="8"/>
      <c r="Q25" s="8"/>
      <c r="R25" s="8"/>
      <c r="S25" s="8"/>
      <c r="T25" s="8"/>
      <c r="U25" s="8"/>
      <c r="V25" s="8"/>
      <c r="W25" s="7"/>
      <c r="X25" s="7"/>
      <c r="Y25" s="7"/>
      <c r="Z25" s="7"/>
      <c r="AA25" s="7"/>
      <c r="AB25" s="7"/>
      <c r="AC25" s="7"/>
      <c r="AD25" s="7"/>
      <c r="AE25" s="7"/>
      <c r="AF25" s="7"/>
      <c r="AG25" s="7"/>
    </row>
    <row r="26" spans="1:33">
      <c r="A26" s="1"/>
      <c r="B26" s="1022"/>
      <c r="C26" s="1023"/>
      <c r="D26" s="1023"/>
      <c r="E26" s="1023"/>
      <c r="F26" s="1023"/>
      <c r="G26" s="1023"/>
      <c r="H26" s="1023"/>
      <c r="I26" s="1023"/>
      <c r="J26" s="1023"/>
      <c r="K26" s="1023"/>
      <c r="L26" s="1023"/>
      <c r="M26" s="1023"/>
      <c r="N26" s="1023"/>
      <c r="O26" s="1023"/>
      <c r="P26" s="1023"/>
      <c r="Q26" s="1023"/>
      <c r="R26" s="1023"/>
      <c r="S26" s="1023"/>
      <c r="T26" s="1023"/>
      <c r="U26" s="1023"/>
      <c r="V26" s="1023"/>
      <c r="W26" s="1023"/>
      <c r="X26" s="1023"/>
      <c r="Y26" s="1023"/>
      <c r="Z26" s="1023"/>
      <c r="AA26" s="1023"/>
      <c r="AB26" s="1023"/>
      <c r="AC26" s="1023"/>
      <c r="AD26" s="1023"/>
      <c r="AE26" s="1023"/>
      <c r="AF26" s="1023"/>
      <c r="AG26" s="1024"/>
    </row>
    <row r="27" spans="1:33">
      <c r="A27" s="1"/>
      <c r="B27" s="1025"/>
      <c r="C27" s="1026"/>
      <c r="D27" s="1026"/>
      <c r="E27" s="1026"/>
      <c r="F27" s="1026"/>
      <c r="G27" s="1026"/>
      <c r="H27" s="1026"/>
      <c r="I27" s="1026"/>
      <c r="J27" s="1026"/>
      <c r="K27" s="1026"/>
      <c r="L27" s="1026"/>
      <c r="M27" s="1026"/>
      <c r="N27" s="1026"/>
      <c r="O27" s="1026"/>
      <c r="P27" s="1026"/>
      <c r="Q27" s="1026"/>
      <c r="R27" s="1026"/>
      <c r="S27" s="1026"/>
      <c r="T27" s="1026"/>
      <c r="U27" s="1026"/>
      <c r="V27" s="1026"/>
      <c r="W27" s="1026"/>
      <c r="X27" s="1026"/>
      <c r="Y27" s="1026"/>
      <c r="Z27" s="1026"/>
      <c r="AA27" s="1026"/>
      <c r="AB27" s="1026"/>
      <c r="AC27" s="1026"/>
      <c r="AD27" s="1026"/>
      <c r="AE27" s="1026"/>
      <c r="AF27" s="1026"/>
      <c r="AG27" s="1027"/>
    </row>
    <row r="28" spans="1:33">
      <c r="A28" s="1"/>
      <c r="B28" s="1025"/>
      <c r="C28" s="1026"/>
      <c r="D28" s="1026"/>
      <c r="E28" s="1026"/>
      <c r="F28" s="1026"/>
      <c r="G28" s="1026"/>
      <c r="H28" s="1026"/>
      <c r="I28" s="1026"/>
      <c r="J28" s="1026"/>
      <c r="K28" s="1026"/>
      <c r="L28" s="1026"/>
      <c r="M28" s="1026"/>
      <c r="N28" s="1026"/>
      <c r="O28" s="1026"/>
      <c r="P28" s="1026"/>
      <c r="Q28" s="1026"/>
      <c r="R28" s="1026"/>
      <c r="S28" s="1026"/>
      <c r="T28" s="1026"/>
      <c r="U28" s="1026"/>
      <c r="V28" s="1026"/>
      <c r="W28" s="1026"/>
      <c r="X28" s="1026"/>
      <c r="Y28" s="1026"/>
      <c r="Z28" s="1026"/>
      <c r="AA28" s="1026"/>
      <c r="AB28" s="1026"/>
      <c r="AC28" s="1026"/>
      <c r="AD28" s="1026"/>
      <c r="AE28" s="1026"/>
      <c r="AF28" s="1026"/>
      <c r="AG28" s="1027"/>
    </row>
    <row r="29" spans="1:33" ht="15.75" thickBot="1">
      <c r="A29" s="1"/>
      <c r="B29" s="1028"/>
      <c r="C29" s="1029"/>
      <c r="D29" s="1029"/>
      <c r="E29" s="1029"/>
      <c r="F29" s="1029"/>
      <c r="G29" s="1029"/>
      <c r="H29" s="1029"/>
      <c r="I29" s="1029"/>
      <c r="J29" s="1029"/>
      <c r="K29" s="1029"/>
      <c r="L29" s="1029"/>
      <c r="M29" s="1029"/>
      <c r="N29" s="1029"/>
      <c r="O29" s="1029"/>
      <c r="P29" s="1029"/>
      <c r="Q29" s="1029"/>
      <c r="R29" s="1029"/>
      <c r="S29" s="1029"/>
      <c r="T29" s="1029"/>
      <c r="U29" s="1029"/>
      <c r="V29" s="1029"/>
      <c r="W29" s="1029"/>
      <c r="X29" s="1029"/>
      <c r="Y29" s="1029"/>
      <c r="Z29" s="1029"/>
      <c r="AA29" s="1029"/>
      <c r="AB29" s="1029"/>
      <c r="AC29" s="1029"/>
      <c r="AD29" s="1029"/>
      <c r="AE29" s="1029"/>
      <c r="AF29" s="1029"/>
      <c r="AG29" s="1030"/>
    </row>
    <row r="30" spans="1:33" ht="18" customHeight="1">
      <c r="A30" s="1"/>
      <c r="B30" s="1031" t="s">
        <v>227</v>
      </c>
      <c r="C30" s="1031"/>
      <c r="D30" s="1031"/>
      <c r="E30" s="1031"/>
      <c r="F30" s="1031"/>
      <c r="G30" s="1031"/>
      <c r="H30" s="1031"/>
      <c r="I30" s="1031"/>
      <c r="J30" s="1031"/>
      <c r="K30" s="1031"/>
      <c r="L30" s="1031"/>
      <c r="M30" s="1031"/>
      <c r="N30" s="1031"/>
      <c r="O30" s="1031"/>
      <c r="P30" s="1031"/>
      <c r="Q30" s="1031"/>
      <c r="R30" s="1031"/>
      <c r="S30" s="1031"/>
      <c r="T30" s="1031"/>
      <c r="U30" s="1031"/>
      <c r="V30" s="1031"/>
      <c r="W30" s="1031"/>
      <c r="X30" s="1031"/>
      <c r="Y30" s="1031"/>
      <c r="Z30" s="1031"/>
      <c r="AA30" s="1031"/>
      <c r="AB30" s="1031"/>
      <c r="AC30" s="1031"/>
      <c r="AD30" s="1031"/>
      <c r="AE30" s="1031"/>
      <c r="AF30" s="1031"/>
      <c r="AG30" s="1031"/>
    </row>
    <row r="31" spans="1:33">
      <c r="A31" s="1"/>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row>
    <row r="32" spans="1:33">
      <c r="A32" s="1"/>
      <c r="B32" s="8"/>
      <c r="C32" s="8"/>
      <c r="D32" s="8"/>
      <c r="E32" s="29"/>
      <c r="F32" s="8"/>
      <c r="G32" s="8"/>
      <c r="H32" s="8"/>
      <c r="I32" s="8"/>
      <c r="J32" s="8"/>
      <c r="K32" s="8"/>
      <c r="L32" s="8"/>
      <c r="M32" s="8"/>
      <c r="N32" s="8"/>
      <c r="O32" s="8"/>
      <c r="P32" s="8"/>
      <c r="Q32" s="8"/>
      <c r="R32" s="8"/>
      <c r="S32" s="8"/>
      <c r="T32" s="8"/>
      <c r="U32" s="8"/>
      <c r="V32" s="8"/>
      <c r="W32" s="7"/>
      <c r="X32" s="7"/>
      <c r="Y32" s="7"/>
      <c r="Z32" s="7"/>
      <c r="AA32" s="7"/>
      <c r="AB32" s="7"/>
      <c r="AC32" s="7"/>
      <c r="AD32" s="7"/>
      <c r="AE32" s="7"/>
      <c r="AF32" s="7"/>
      <c r="AG32" s="7"/>
    </row>
    <row r="33" spans="1:33">
      <c r="A33" s="1" t="s">
        <v>228</v>
      </c>
      <c r="B33" s="8"/>
      <c r="C33" s="8"/>
      <c r="D33" s="8"/>
      <c r="E33" s="29"/>
      <c r="F33" s="8"/>
      <c r="G33" s="8"/>
      <c r="H33" s="8"/>
      <c r="I33" s="8"/>
      <c r="J33" s="8"/>
      <c r="K33" s="8"/>
      <c r="L33" s="8"/>
      <c r="M33" s="8"/>
      <c r="N33" s="8"/>
      <c r="O33" s="8"/>
      <c r="P33" s="8"/>
      <c r="Q33" s="8"/>
      <c r="R33" s="8"/>
      <c r="S33" s="8"/>
      <c r="T33" s="8"/>
      <c r="U33" s="8"/>
      <c r="V33" s="8"/>
      <c r="W33" s="7"/>
      <c r="X33" s="7"/>
      <c r="Y33" s="7"/>
      <c r="Z33" s="7"/>
      <c r="AA33" s="7"/>
      <c r="AB33" s="7"/>
      <c r="AC33" s="7"/>
      <c r="AD33" s="7"/>
      <c r="AE33" s="7"/>
      <c r="AF33" s="7"/>
      <c r="AG33" s="7"/>
    </row>
    <row r="34" spans="1:33" ht="15.75" thickBot="1">
      <c r="A34" s="1"/>
      <c r="B34" s="1" t="s">
        <v>229</v>
      </c>
      <c r="C34" s="8"/>
      <c r="D34" s="8"/>
      <c r="E34" s="29"/>
      <c r="F34" s="8"/>
      <c r="G34" s="8"/>
      <c r="H34" s="8"/>
      <c r="I34" s="8"/>
      <c r="J34" s="8"/>
      <c r="K34" s="8"/>
      <c r="L34" s="8"/>
      <c r="M34" s="8"/>
      <c r="N34" s="8"/>
      <c r="O34" s="8"/>
      <c r="P34" s="8"/>
      <c r="Q34" s="8"/>
      <c r="R34" s="8"/>
      <c r="S34" s="8"/>
      <c r="T34" s="8"/>
      <c r="U34" s="8"/>
      <c r="V34" s="8"/>
      <c r="W34" s="7"/>
      <c r="X34" s="7"/>
      <c r="Y34" s="7"/>
      <c r="Z34" s="7"/>
      <c r="AA34" s="7"/>
      <c r="AB34" s="7"/>
      <c r="AC34" s="7"/>
      <c r="AD34" s="7"/>
      <c r="AE34" s="7"/>
      <c r="AF34" s="7"/>
      <c r="AG34" s="7"/>
    </row>
    <row r="35" spans="1:33">
      <c r="A35" s="1"/>
      <c r="B35" s="708"/>
      <c r="C35" s="709"/>
      <c r="D35" s="709"/>
      <c r="E35" s="510" t="s">
        <v>224</v>
      </c>
      <c r="F35" s="505"/>
      <c r="G35" s="505"/>
      <c r="H35" s="505"/>
      <c r="I35" s="505"/>
      <c r="J35" s="506"/>
      <c r="K35" s="841"/>
      <c r="L35" s="842"/>
      <c r="M35" s="842"/>
      <c r="N35" s="842"/>
      <c r="O35" s="842"/>
      <c r="P35" s="842"/>
      <c r="Q35" s="842"/>
      <c r="R35" s="842"/>
      <c r="S35" s="842"/>
      <c r="T35" s="842"/>
      <c r="U35" s="842"/>
      <c r="V35" s="842"/>
      <c r="W35" s="842"/>
      <c r="X35" s="842"/>
      <c r="Y35" s="842"/>
      <c r="Z35" s="842"/>
      <c r="AA35" s="842"/>
      <c r="AB35" s="842"/>
      <c r="AC35" s="842"/>
      <c r="AD35" s="842"/>
      <c r="AE35" s="842"/>
      <c r="AF35" s="842"/>
      <c r="AG35" s="1032"/>
    </row>
    <row r="36" spans="1:33" ht="15.75" thickBot="1">
      <c r="A36" s="1"/>
      <c r="B36" s="711"/>
      <c r="C36" s="712"/>
      <c r="D36" s="712"/>
      <c r="E36" s="511"/>
      <c r="F36" s="508"/>
      <c r="G36" s="508"/>
      <c r="H36" s="508"/>
      <c r="I36" s="508"/>
      <c r="J36" s="509"/>
      <c r="K36" s="289"/>
      <c r="L36" s="290"/>
      <c r="M36" s="290"/>
      <c r="N36" s="290"/>
      <c r="O36" s="290"/>
      <c r="P36" s="290"/>
      <c r="Q36" s="290"/>
      <c r="R36" s="290"/>
      <c r="S36" s="290"/>
      <c r="T36" s="290"/>
      <c r="U36" s="290"/>
      <c r="V36" s="290"/>
      <c r="W36" s="290"/>
      <c r="X36" s="290"/>
      <c r="Y36" s="290"/>
      <c r="Z36" s="290"/>
      <c r="AA36" s="290"/>
      <c r="AB36" s="290"/>
      <c r="AC36" s="290"/>
      <c r="AD36" s="290"/>
      <c r="AE36" s="290"/>
      <c r="AF36" s="290"/>
      <c r="AG36" s="1033"/>
    </row>
    <row r="37" spans="1:33">
      <c r="A37" s="1"/>
      <c r="B37" s="8"/>
      <c r="C37" s="8"/>
      <c r="D37" s="8"/>
      <c r="E37" s="29"/>
      <c r="F37" s="8"/>
      <c r="G37" s="8"/>
      <c r="H37" s="8"/>
      <c r="I37" s="8"/>
      <c r="J37" s="8"/>
      <c r="K37" s="8"/>
      <c r="L37" s="8"/>
      <c r="M37" s="8"/>
      <c r="N37" s="8"/>
      <c r="O37" s="8"/>
      <c r="P37" s="8"/>
      <c r="Q37" s="8"/>
      <c r="R37" s="10"/>
      <c r="S37" s="10"/>
      <c r="T37" s="10"/>
      <c r="U37" s="7"/>
      <c r="V37" s="7"/>
      <c r="W37" s="7"/>
      <c r="X37" s="7"/>
      <c r="Y37" s="7"/>
      <c r="Z37" s="7"/>
      <c r="AA37" s="7"/>
      <c r="AB37" s="7"/>
      <c r="AC37" s="7"/>
      <c r="AD37" s="8"/>
      <c r="AE37" s="8"/>
      <c r="AF37" s="8"/>
      <c r="AG37" s="8"/>
    </row>
    <row r="38" spans="1:33" ht="15.75" thickBot="1">
      <c r="A38" s="1"/>
      <c r="B38" s="1" t="s">
        <v>230</v>
      </c>
      <c r="C38" s="8"/>
      <c r="D38" s="8"/>
      <c r="E38" s="29"/>
      <c r="F38" s="8"/>
      <c r="G38" s="8"/>
      <c r="H38" s="8"/>
      <c r="I38" s="8"/>
      <c r="J38" s="8"/>
      <c r="K38" s="8"/>
      <c r="L38" s="8"/>
      <c r="M38" s="8"/>
      <c r="N38" s="8"/>
      <c r="O38" s="8"/>
      <c r="P38" s="8"/>
      <c r="Q38" s="8"/>
      <c r="R38" s="8"/>
      <c r="S38" s="8"/>
      <c r="T38" s="8"/>
      <c r="U38" s="8"/>
      <c r="V38" s="8"/>
      <c r="W38" s="7"/>
      <c r="X38" s="7"/>
      <c r="Y38" s="7"/>
      <c r="Z38" s="7"/>
      <c r="AA38" s="7"/>
      <c r="AB38" s="7"/>
      <c r="AC38" s="7"/>
      <c r="AD38" s="7"/>
      <c r="AE38" s="7"/>
      <c r="AF38" s="7"/>
      <c r="AG38" s="7"/>
    </row>
    <row r="39" spans="1:33">
      <c r="A39" s="1"/>
      <c r="B39" s="708"/>
      <c r="C39" s="709"/>
      <c r="D39" s="709"/>
      <c r="E39" s="1034" t="s">
        <v>224</v>
      </c>
      <c r="F39" s="1035"/>
      <c r="G39" s="1035"/>
      <c r="H39" s="1035"/>
      <c r="I39" s="1035"/>
      <c r="J39" s="1036"/>
      <c r="K39" s="841"/>
      <c r="L39" s="842"/>
      <c r="M39" s="842"/>
      <c r="N39" s="842"/>
      <c r="O39" s="842"/>
      <c r="P39" s="842"/>
      <c r="Q39" s="842"/>
      <c r="R39" s="842"/>
      <c r="S39" s="842"/>
      <c r="T39" s="842"/>
      <c r="U39" s="842"/>
      <c r="V39" s="842"/>
      <c r="W39" s="842"/>
      <c r="X39" s="842"/>
      <c r="Y39" s="842"/>
      <c r="Z39" s="842"/>
      <c r="AA39" s="842"/>
      <c r="AB39" s="842"/>
      <c r="AC39" s="842"/>
      <c r="AD39" s="842"/>
      <c r="AE39" s="842"/>
      <c r="AF39" s="842"/>
      <c r="AG39" s="1032"/>
    </row>
    <row r="40" spans="1:33" ht="15.75" thickBot="1">
      <c r="A40" s="1"/>
      <c r="B40" s="711"/>
      <c r="C40" s="712"/>
      <c r="D40" s="712"/>
      <c r="E40" s="1037"/>
      <c r="F40" s="1038"/>
      <c r="G40" s="1038"/>
      <c r="H40" s="1038"/>
      <c r="I40" s="1038"/>
      <c r="J40" s="1039"/>
      <c r="K40" s="289"/>
      <c r="L40" s="290"/>
      <c r="M40" s="290"/>
      <c r="N40" s="290"/>
      <c r="O40" s="290"/>
      <c r="P40" s="290"/>
      <c r="Q40" s="290"/>
      <c r="R40" s="290"/>
      <c r="S40" s="290"/>
      <c r="T40" s="290"/>
      <c r="U40" s="290"/>
      <c r="V40" s="290"/>
      <c r="W40" s="290"/>
      <c r="X40" s="290"/>
      <c r="Y40" s="290"/>
      <c r="Z40" s="290"/>
      <c r="AA40" s="290"/>
      <c r="AB40" s="290"/>
      <c r="AC40" s="290"/>
      <c r="AD40" s="290"/>
      <c r="AE40" s="290"/>
      <c r="AF40" s="290"/>
      <c r="AG40" s="1033"/>
    </row>
    <row r="41" spans="1:33">
      <c r="A41" s="1"/>
      <c r="B41" s="8"/>
      <c r="C41" s="8"/>
      <c r="D41" s="8"/>
      <c r="E41" s="29"/>
      <c r="F41" s="8"/>
      <c r="G41" s="8"/>
      <c r="H41" s="8"/>
      <c r="I41" s="8"/>
      <c r="J41" s="8"/>
      <c r="K41" s="8"/>
      <c r="L41" s="8"/>
      <c r="M41" s="8"/>
      <c r="N41" s="8"/>
      <c r="O41" s="8"/>
      <c r="P41" s="8"/>
      <c r="Q41" s="8"/>
      <c r="R41" s="10"/>
      <c r="S41" s="10"/>
      <c r="T41" s="10"/>
      <c r="U41" s="7"/>
      <c r="V41" s="7"/>
      <c r="W41" s="7"/>
      <c r="X41" s="7"/>
      <c r="Y41" s="7"/>
      <c r="Z41" s="7"/>
      <c r="AA41" s="7"/>
      <c r="AB41" s="7"/>
      <c r="AC41" s="7"/>
      <c r="AD41" s="8"/>
      <c r="AE41" s="8"/>
      <c r="AF41" s="8"/>
      <c r="AG41" s="8"/>
    </row>
    <row r="42" spans="1:33">
      <c r="A42" s="1" t="s">
        <v>231</v>
      </c>
      <c r="B42" s="8"/>
      <c r="C42" s="8"/>
      <c r="D42" s="8"/>
      <c r="E42" s="29"/>
      <c r="F42" s="8"/>
      <c r="G42" s="8"/>
      <c r="H42" s="8"/>
      <c r="I42" s="8"/>
      <c r="J42" s="8"/>
      <c r="K42" s="8"/>
      <c r="L42" s="8"/>
      <c r="M42" s="8"/>
      <c r="N42" s="8"/>
      <c r="O42" s="8"/>
      <c r="P42" s="8"/>
      <c r="Q42" s="8"/>
      <c r="R42" s="9"/>
      <c r="S42" s="9"/>
      <c r="T42" s="9"/>
      <c r="U42" s="7"/>
      <c r="V42" s="7"/>
      <c r="W42" s="7"/>
      <c r="X42" s="7"/>
      <c r="Y42" s="7"/>
      <c r="Z42" s="7"/>
      <c r="AA42" s="7"/>
      <c r="AB42" s="7"/>
      <c r="AC42" s="7"/>
      <c r="AD42" s="8"/>
      <c r="AE42" s="8"/>
      <c r="AF42" s="8"/>
      <c r="AG42" s="8"/>
    </row>
    <row r="43" spans="1:33" ht="15.75" thickBot="1">
      <c r="A43" s="1"/>
      <c r="B43" s="1" t="s">
        <v>232</v>
      </c>
      <c r="C43" s="8"/>
      <c r="D43" s="8"/>
      <c r="E43" s="29"/>
      <c r="F43" s="8"/>
      <c r="G43" s="8"/>
      <c r="H43" s="8"/>
      <c r="I43" s="8"/>
      <c r="J43" s="8"/>
      <c r="K43" s="8"/>
      <c r="L43" s="8"/>
      <c r="M43" s="8"/>
      <c r="N43" s="8"/>
      <c r="O43" s="8"/>
      <c r="P43" s="8"/>
      <c r="Q43" s="8"/>
      <c r="R43" s="9"/>
      <c r="S43" s="9"/>
      <c r="T43" s="9"/>
      <c r="U43" s="7"/>
      <c r="V43" s="8"/>
      <c r="W43" s="8"/>
      <c r="X43" s="8"/>
      <c r="Y43" s="8"/>
      <c r="Z43" s="7"/>
      <c r="AA43" s="8"/>
      <c r="AB43" s="8"/>
      <c r="AC43" s="8"/>
      <c r="AD43" s="8"/>
      <c r="AE43" s="8"/>
      <c r="AF43" s="8"/>
      <c r="AG43" s="8"/>
    </row>
    <row r="44" spans="1:33">
      <c r="A44" s="1"/>
      <c r="B44" s="1022"/>
      <c r="C44" s="1023"/>
      <c r="D44" s="1023"/>
      <c r="E44" s="1023"/>
      <c r="F44" s="1023"/>
      <c r="G44" s="1023"/>
      <c r="H44" s="1023"/>
      <c r="I44" s="1023"/>
      <c r="J44" s="1023"/>
      <c r="K44" s="1023"/>
      <c r="L44" s="1023"/>
      <c r="M44" s="1023"/>
      <c r="N44" s="1023"/>
      <c r="O44" s="1023"/>
      <c r="P44" s="1023"/>
      <c r="Q44" s="1023"/>
      <c r="R44" s="1023"/>
      <c r="S44" s="1023"/>
      <c r="T44" s="1023"/>
      <c r="U44" s="1023"/>
      <c r="V44" s="1023"/>
      <c r="W44" s="1023"/>
      <c r="X44" s="1023"/>
      <c r="Y44" s="1023"/>
      <c r="Z44" s="1023"/>
      <c r="AA44" s="1023"/>
      <c r="AB44" s="1023"/>
      <c r="AC44" s="1023"/>
      <c r="AD44" s="1023"/>
      <c r="AE44" s="1023"/>
      <c r="AF44" s="1023"/>
      <c r="AG44" s="1024"/>
    </row>
    <row r="45" spans="1:33">
      <c r="A45" s="1"/>
      <c r="B45" s="1025"/>
      <c r="C45" s="1026"/>
      <c r="D45" s="1026"/>
      <c r="E45" s="1026"/>
      <c r="F45" s="1026"/>
      <c r="G45" s="1026"/>
      <c r="H45" s="1026"/>
      <c r="I45" s="1026"/>
      <c r="J45" s="1026"/>
      <c r="K45" s="1026"/>
      <c r="L45" s="1026"/>
      <c r="M45" s="1026"/>
      <c r="N45" s="1026"/>
      <c r="O45" s="1026"/>
      <c r="P45" s="1026"/>
      <c r="Q45" s="1026"/>
      <c r="R45" s="1026"/>
      <c r="S45" s="1026"/>
      <c r="T45" s="1026"/>
      <c r="U45" s="1026"/>
      <c r="V45" s="1026"/>
      <c r="W45" s="1026"/>
      <c r="X45" s="1026"/>
      <c r="Y45" s="1026"/>
      <c r="Z45" s="1026"/>
      <c r="AA45" s="1026"/>
      <c r="AB45" s="1026"/>
      <c r="AC45" s="1026"/>
      <c r="AD45" s="1026"/>
      <c r="AE45" s="1026"/>
      <c r="AF45" s="1026"/>
      <c r="AG45" s="1027"/>
    </row>
    <row r="46" spans="1:33">
      <c r="A46" s="1"/>
      <c r="B46" s="1025"/>
      <c r="C46" s="1026"/>
      <c r="D46" s="1026"/>
      <c r="E46" s="1026"/>
      <c r="F46" s="1026"/>
      <c r="G46" s="1026"/>
      <c r="H46" s="1026"/>
      <c r="I46" s="1026"/>
      <c r="J46" s="1026"/>
      <c r="K46" s="1026"/>
      <c r="L46" s="1026"/>
      <c r="M46" s="1026"/>
      <c r="N46" s="1026"/>
      <c r="O46" s="1026"/>
      <c r="P46" s="1026"/>
      <c r="Q46" s="1026"/>
      <c r="R46" s="1026"/>
      <c r="S46" s="1026"/>
      <c r="T46" s="1026"/>
      <c r="U46" s="1026"/>
      <c r="V46" s="1026"/>
      <c r="W46" s="1026"/>
      <c r="X46" s="1026"/>
      <c r="Y46" s="1026"/>
      <c r="Z46" s="1026"/>
      <c r="AA46" s="1026"/>
      <c r="AB46" s="1026"/>
      <c r="AC46" s="1026"/>
      <c r="AD46" s="1026"/>
      <c r="AE46" s="1026"/>
      <c r="AF46" s="1026"/>
      <c r="AG46" s="1027"/>
    </row>
    <row r="47" spans="1:33">
      <c r="A47" s="1"/>
      <c r="B47" s="1025"/>
      <c r="C47" s="1026"/>
      <c r="D47" s="1026"/>
      <c r="E47" s="1026"/>
      <c r="F47" s="1026"/>
      <c r="G47" s="1026"/>
      <c r="H47" s="1026"/>
      <c r="I47" s="1026"/>
      <c r="J47" s="1026"/>
      <c r="K47" s="1026"/>
      <c r="L47" s="1026"/>
      <c r="M47" s="1026"/>
      <c r="N47" s="1026"/>
      <c r="O47" s="1026"/>
      <c r="P47" s="1026"/>
      <c r="Q47" s="1026"/>
      <c r="R47" s="1026"/>
      <c r="S47" s="1026"/>
      <c r="T47" s="1026"/>
      <c r="U47" s="1026"/>
      <c r="V47" s="1026"/>
      <c r="W47" s="1026"/>
      <c r="X47" s="1026"/>
      <c r="Y47" s="1026"/>
      <c r="Z47" s="1026"/>
      <c r="AA47" s="1026"/>
      <c r="AB47" s="1026"/>
      <c r="AC47" s="1026"/>
      <c r="AD47" s="1026"/>
      <c r="AE47" s="1026"/>
      <c r="AF47" s="1026"/>
      <c r="AG47" s="1027"/>
    </row>
    <row r="48" spans="1:33">
      <c r="A48" s="1"/>
      <c r="B48" s="1025"/>
      <c r="C48" s="1026"/>
      <c r="D48" s="1026"/>
      <c r="E48" s="1026"/>
      <c r="F48" s="1026"/>
      <c r="G48" s="1026"/>
      <c r="H48" s="1026"/>
      <c r="I48" s="1026"/>
      <c r="J48" s="1026"/>
      <c r="K48" s="1026"/>
      <c r="L48" s="1026"/>
      <c r="M48" s="1026"/>
      <c r="N48" s="1026"/>
      <c r="O48" s="1026"/>
      <c r="P48" s="1026"/>
      <c r="Q48" s="1026"/>
      <c r="R48" s="1026"/>
      <c r="S48" s="1026"/>
      <c r="T48" s="1026"/>
      <c r="U48" s="1026"/>
      <c r="V48" s="1026"/>
      <c r="W48" s="1026"/>
      <c r="X48" s="1026"/>
      <c r="Y48" s="1026"/>
      <c r="Z48" s="1026"/>
      <c r="AA48" s="1026"/>
      <c r="AB48" s="1026"/>
      <c r="AC48" s="1026"/>
      <c r="AD48" s="1026"/>
      <c r="AE48" s="1026"/>
      <c r="AF48" s="1026"/>
      <c r="AG48" s="1027"/>
    </row>
    <row r="49" spans="1:33" ht="15.75" thickBot="1">
      <c r="A49" s="1"/>
      <c r="B49" s="1028"/>
      <c r="C49" s="1029"/>
      <c r="D49" s="1029"/>
      <c r="E49" s="1029"/>
      <c r="F49" s="1029"/>
      <c r="G49" s="1029"/>
      <c r="H49" s="1029"/>
      <c r="I49" s="1029"/>
      <c r="J49" s="1029"/>
      <c r="K49" s="1029"/>
      <c r="L49" s="1029"/>
      <c r="M49" s="1029"/>
      <c r="N49" s="1029"/>
      <c r="O49" s="1029"/>
      <c r="P49" s="1029"/>
      <c r="Q49" s="1029"/>
      <c r="R49" s="1029"/>
      <c r="S49" s="1029"/>
      <c r="T49" s="1029"/>
      <c r="U49" s="1029"/>
      <c r="V49" s="1029"/>
      <c r="W49" s="1029"/>
      <c r="X49" s="1029"/>
      <c r="Y49" s="1029"/>
      <c r="Z49" s="1029"/>
      <c r="AA49" s="1029"/>
      <c r="AB49" s="1029"/>
      <c r="AC49" s="1029"/>
      <c r="AD49" s="1029"/>
      <c r="AE49" s="1029"/>
      <c r="AF49" s="1029"/>
      <c r="AG49" s="1030"/>
    </row>
    <row r="50" spans="1:33">
      <c r="A50" s="1"/>
      <c r="B50" s="1"/>
      <c r="C50" s="1"/>
      <c r="D50" s="1"/>
      <c r="E50" s="25"/>
      <c r="F50" s="1"/>
      <c r="G50" s="1"/>
      <c r="H50" s="1"/>
      <c r="I50" s="1"/>
      <c r="J50" s="1"/>
      <c r="K50" s="11"/>
      <c r="L50" s="11"/>
      <c r="M50" s="1"/>
      <c r="N50" s="1"/>
      <c r="O50" s="1"/>
      <c r="P50" s="1"/>
      <c r="Q50" s="1"/>
      <c r="R50" s="1"/>
      <c r="S50" s="1"/>
      <c r="T50" s="1"/>
      <c r="U50" s="1"/>
      <c r="V50" s="1"/>
      <c r="W50" s="1"/>
      <c r="X50" s="1"/>
      <c r="Y50" s="1"/>
      <c r="Z50" s="1"/>
      <c r="AA50" s="1"/>
      <c r="AB50" s="1"/>
      <c r="AC50" s="1"/>
      <c r="AD50" s="1"/>
      <c r="AE50" s="1"/>
      <c r="AF50" s="1"/>
      <c r="AG50" s="1"/>
    </row>
  </sheetData>
  <sheetProtection sheet="1" objects="1" scenarios="1"/>
  <protectedRanges>
    <protectedRange algorithmName="SHA-512" hashValue="5VBz2zHyscbiR2HVjV22u2uoRZoEasGGlieEPS5L+5I8klWRde20OlYhIvOU9MUi1giSCYesk2sTXJCchCoitA==" saltValue="VKqaUzLCetKIkF63lPNj3g==" spinCount="100000" sqref="B6 N6 N8 B14 K14 M14 X14 AA14 B18 M18 B22 M22 B26 B35 K35 B39 K39 B44" name="範囲1"/>
  </protectedRanges>
  <mergeCells count="30">
    <mergeCell ref="B18:D19"/>
    <mergeCell ref="E18:L19"/>
    <mergeCell ref="B22:D23"/>
    <mergeCell ref="E22:L23"/>
    <mergeCell ref="M22:AG23"/>
    <mergeCell ref="M18:AG19"/>
    <mergeCell ref="B26:AG29"/>
    <mergeCell ref="B44:AG49"/>
    <mergeCell ref="B30:AG31"/>
    <mergeCell ref="B35:D36"/>
    <mergeCell ref="E35:J36"/>
    <mergeCell ref="K35:AG36"/>
    <mergeCell ref="B39:D40"/>
    <mergeCell ref="E39:J40"/>
    <mergeCell ref="K39:AG40"/>
    <mergeCell ref="A2:AG2"/>
    <mergeCell ref="B6:D9"/>
    <mergeCell ref="E8:M9"/>
    <mergeCell ref="N8:AG9"/>
    <mergeCell ref="E6:M7"/>
    <mergeCell ref="N6:AG7"/>
    <mergeCell ref="B10:AG11"/>
    <mergeCell ref="B14:D15"/>
    <mergeCell ref="E14:J15"/>
    <mergeCell ref="K14:L15"/>
    <mergeCell ref="M14:O15"/>
    <mergeCell ref="P14:W15"/>
    <mergeCell ref="X14:Y15"/>
    <mergeCell ref="Z14:Z15"/>
    <mergeCell ref="AA14:AC15"/>
  </mergeCells>
  <phoneticPr fontId="1"/>
  <conditionalFormatting sqref="B6">
    <cfRule type="expression" dxfId="35" priority="52">
      <formula>$B6=""</formula>
    </cfRule>
  </conditionalFormatting>
  <conditionalFormatting sqref="B14">
    <cfRule type="expression" dxfId="34" priority="51">
      <formula>$B14=""</formula>
    </cfRule>
  </conditionalFormatting>
  <conditionalFormatting sqref="B18">
    <cfRule type="expression" dxfId="33" priority="50">
      <formula>$B18=""</formula>
    </cfRule>
  </conditionalFormatting>
  <conditionalFormatting sqref="M18">
    <cfRule type="expression" dxfId="32" priority="42">
      <formula>$B$289="No"</formula>
    </cfRule>
    <cfRule type="notContainsBlanks" dxfId="31" priority="9">
      <formula>LEN(TRIM(M18))&gt;0</formula>
    </cfRule>
    <cfRule type="expression" dxfId="30" priority="53">
      <formula>$B$289="Yes"</formula>
    </cfRule>
  </conditionalFormatting>
  <conditionalFormatting sqref="B35">
    <cfRule type="expression" dxfId="29" priority="41">
      <formula>$B35=""</formula>
    </cfRule>
  </conditionalFormatting>
  <conditionalFormatting sqref="B39">
    <cfRule type="expression" dxfId="28" priority="40">
      <formula>$B39=""</formula>
    </cfRule>
  </conditionalFormatting>
  <conditionalFormatting sqref="K35:AG36">
    <cfRule type="expression" dxfId="27" priority="6">
      <formula>$B$35="Yes"</formula>
    </cfRule>
    <cfRule type="expression" dxfId="26" priority="21">
      <formula>$B$306=""</formula>
    </cfRule>
    <cfRule type="expression" dxfId="25" priority="37">
      <formula>$B$306="No"</formula>
    </cfRule>
    <cfRule type="notContainsBlanks" dxfId="24" priority="5">
      <formula>LEN(TRIM(K35))&gt;0</formula>
    </cfRule>
    <cfRule type="expression" dxfId="23" priority="39">
      <formula>$B$306="Yes"</formula>
    </cfRule>
  </conditionalFormatting>
  <conditionalFormatting sqref="K39:AG40">
    <cfRule type="expression" dxfId="22" priority="4">
      <formula>$B$39="Yes"</formula>
    </cfRule>
    <cfRule type="expression" dxfId="21" priority="20">
      <formula>$B$310=""</formula>
    </cfRule>
    <cfRule type="expression" dxfId="20" priority="34">
      <formula>$B$310="No"</formula>
    </cfRule>
    <cfRule type="notContainsBlanks" dxfId="19" priority="3">
      <formula>LEN(TRIM(K39))&gt;0</formula>
    </cfRule>
    <cfRule type="expression" dxfId="18" priority="36">
      <formula>$B$310="Yes"</formula>
    </cfRule>
  </conditionalFormatting>
  <conditionalFormatting sqref="N6">
    <cfRule type="expression" dxfId="17" priority="31">
      <formula>$B$277="No"</formula>
    </cfRule>
    <cfRule type="expression" dxfId="16" priority="33">
      <formula>$B$277="Yes"</formula>
    </cfRule>
  </conditionalFormatting>
  <conditionalFormatting sqref="N6">
    <cfRule type="notContainsBlanks" dxfId="15" priority="13">
      <formula>LEN(TRIM(N6))&gt;0</formula>
    </cfRule>
  </conditionalFormatting>
  <conditionalFormatting sqref="N8">
    <cfRule type="expression" dxfId="14" priority="28">
      <formula>$B$277="No"</formula>
    </cfRule>
    <cfRule type="expression" dxfId="13" priority="30">
      <formula>$B$277="Yes"</formula>
    </cfRule>
  </conditionalFormatting>
  <conditionalFormatting sqref="N8">
    <cfRule type="notContainsBlanks" dxfId="12" priority="12">
      <formula>LEN(TRIM(N8))&gt;0</formula>
    </cfRule>
  </conditionalFormatting>
  <conditionalFormatting sqref="N6:AG9">
    <cfRule type="expression" dxfId="11" priority="14">
      <formula>$B$6="Yes"</formula>
    </cfRule>
    <cfRule type="expression" dxfId="10" priority="25">
      <formula>$B$277=""</formula>
    </cfRule>
  </conditionalFormatting>
  <conditionalFormatting sqref="M18:AG19">
    <cfRule type="expression" dxfId="9" priority="10">
      <formula>$B$18="Yes"</formula>
    </cfRule>
    <cfRule type="expression" dxfId="8" priority="22">
      <formula>$B$289=""</formula>
    </cfRule>
  </conditionalFormatting>
  <conditionalFormatting sqref="B22">
    <cfRule type="expression" dxfId="7" priority="18">
      <formula>$B22=""</formula>
    </cfRule>
  </conditionalFormatting>
  <conditionalFormatting sqref="M22">
    <cfRule type="expression" dxfId="6" priority="16">
      <formula>$B$289="No"</formula>
    </cfRule>
    <cfRule type="notContainsBlanks" dxfId="5" priority="7">
      <formula>LEN(TRIM(M22))&gt;0</formula>
    </cfRule>
    <cfRule type="expression" dxfId="4" priority="19">
      <formula>$B$289="Yes"</formula>
    </cfRule>
  </conditionalFormatting>
  <conditionalFormatting sqref="M22:AG23">
    <cfRule type="expression" dxfId="3" priority="8">
      <formula>$B$22="Yes"</formula>
    </cfRule>
    <cfRule type="expression" dxfId="2" priority="15">
      <formula>$B$289=""</formula>
    </cfRule>
  </conditionalFormatting>
  <conditionalFormatting sqref="K14:L15 X14:Y15 AA14:AC15">
    <cfRule type="expression" dxfId="1" priority="2">
      <formula>$B$14="Yes"</formula>
    </cfRule>
  </conditionalFormatting>
  <conditionalFormatting sqref="K14:L15 X14:Y15 AA14:AC15">
    <cfRule type="notContainsBlanks" dxfId="0" priority="1">
      <formula>LEN(TRIM(K14))&gt;0</formula>
    </cfRule>
  </conditionalFormatting>
  <dataValidations count="4">
    <dataValidation type="list" allowBlank="1" showInputMessage="1" showErrorMessage="1" prompt="month" sqref="X14:Y15">
      <formula1>Month</formula1>
    </dataValidation>
    <dataValidation type="list" allowBlank="1" showInputMessage="1" showErrorMessage="1" sqref="B35 B6 B14 B18 B39 B22">
      <formula1>Yes_No</formula1>
    </dataValidation>
    <dataValidation type="list" allowBlank="1" showInputMessage="1" showErrorMessage="1" prompt="year" sqref="AA14:AC15">
      <formula1>Year_3</formula1>
    </dataValidation>
    <dataValidation type="list" allowBlank="1" showInputMessage="1" showErrorMessage="1" prompt="month" sqref="K14:L15">
      <formula1>month3</formula1>
    </dataValidation>
  </dataValidations>
  <printOptions horizontalCentered="1"/>
  <pageMargins left="0.51181102362204722" right="0.51181102362204722" top="0.74803149606299213" bottom="0.74803149606299213" header="0.31496062992125984" footer="0.31496062992125984"/>
  <pageSetup paperSize="9" scale="85" orientation="portrait" horizontalDpi="300" verticalDpi="300" r:id="rId1"/>
  <headerFooter>
    <oddHeader>&amp;LSDGs Global Leader Program FY2023
Annex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0000"/>
  </sheetPr>
  <dimension ref="A1:O379"/>
  <sheetViews>
    <sheetView topLeftCell="A302" zoomScale="70" zoomScaleNormal="70" workbookViewId="0">
      <selection activeCell="B306" sqref="B306"/>
    </sheetView>
  </sheetViews>
  <sheetFormatPr defaultRowHeight="15"/>
  <cols>
    <col min="1" max="1" width="66.42578125" bestFit="1" customWidth="1"/>
    <col min="2" max="2" width="74.7109375" customWidth="1"/>
    <col min="3" max="3" width="94" customWidth="1"/>
    <col min="4" max="4" width="8.7109375" customWidth="1"/>
    <col min="5" max="5" width="8" hidden="1" customWidth="1"/>
    <col min="6" max="6" width="12.5703125" hidden="1" customWidth="1"/>
    <col min="7" max="7" width="25.140625" hidden="1" customWidth="1"/>
    <col min="8" max="8" width="0" hidden="1" customWidth="1"/>
    <col min="14" max="15" width="8.5703125" style="112"/>
    <col min="17" max="17" width="0" hidden="1" customWidth="1"/>
  </cols>
  <sheetData>
    <row r="1" spans="1:15" ht="105">
      <c r="A1" s="89" t="s">
        <v>233</v>
      </c>
      <c r="B1" s="89" t="s">
        <v>25</v>
      </c>
      <c r="C1" s="90" t="s">
        <v>234</v>
      </c>
      <c r="D1" s="90" t="s">
        <v>235</v>
      </c>
      <c r="E1" s="89" t="s">
        <v>236</v>
      </c>
      <c r="F1" s="89" t="s">
        <v>237</v>
      </c>
      <c r="G1" s="89" t="s">
        <v>238</v>
      </c>
      <c r="H1" s="107"/>
      <c r="I1" s="106" t="s">
        <v>239</v>
      </c>
      <c r="J1" s="106" t="s">
        <v>240</v>
      </c>
      <c r="K1" s="3" t="s">
        <v>241</v>
      </c>
      <c r="L1" s="3" t="s">
        <v>242</v>
      </c>
      <c r="M1" s="3" t="s">
        <v>243</v>
      </c>
      <c r="N1" s="111" t="s">
        <v>244</v>
      </c>
      <c r="O1" s="111" t="s">
        <v>245</v>
      </c>
    </row>
    <row r="2" spans="1:15" ht="148.5">
      <c r="A2" s="94" t="s">
        <v>246</v>
      </c>
      <c r="B2" s="95" t="s">
        <v>247</v>
      </c>
      <c r="C2" s="95" t="s">
        <v>248</v>
      </c>
      <c r="D2" s="95" t="s">
        <v>249</v>
      </c>
      <c r="E2" s="91" t="e">
        <v>#REF!</v>
      </c>
      <c r="F2" s="91" t="e">
        <v>#REF!</v>
      </c>
      <c r="G2" s="91" t="e">
        <v>#REF!</v>
      </c>
      <c r="H2" s="91"/>
      <c r="I2" s="102" t="s">
        <v>250</v>
      </c>
      <c r="J2" s="102" t="s">
        <v>250</v>
      </c>
      <c r="K2" s="97" t="s">
        <v>251</v>
      </c>
      <c r="L2" s="102" t="s">
        <v>252</v>
      </c>
      <c r="M2" s="102" t="s">
        <v>253</v>
      </c>
      <c r="N2" s="112" t="str">
        <f>IF(I2="該当する
Application period ends by the end of January 2023","該当する
Application period ends by the end of January 2023",IF(J2="該当する
Application period ends by the end of January 2023","該当する
Application period ends by the end of January 2023",IF(I2="未定
TBD","未定
TBD",IF(J2="未定
TBD","未定
TBD",IF(I2="該当しない
N/A","該当しない
N/A",IF(J2="該当しない
N/A","該当しない
N/A",""))))))</f>
        <v>未定
TBD</v>
      </c>
      <c r="O2" s="112" t="str">
        <f>IF(N2="未定
TBD","TBD",IF(N2="該当する
Application period ends by the end of January 2023","Yes","No"))</f>
        <v>TBD</v>
      </c>
    </row>
    <row r="3" spans="1:15" ht="148.5">
      <c r="A3" s="94" t="s">
        <v>254</v>
      </c>
      <c r="B3" s="94" t="s">
        <v>247</v>
      </c>
      <c r="C3" s="94" t="s">
        <v>248</v>
      </c>
      <c r="D3" s="94" t="s">
        <v>249</v>
      </c>
      <c r="E3" s="91" t="e">
        <v>#REF!</v>
      </c>
      <c r="F3" s="91" t="e">
        <v>#REF!</v>
      </c>
      <c r="G3" s="91" t="e">
        <v>#REF!</v>
      </c>
      <c r="H3" s="91"/>
      <c r="I3" s="102" t="s">
        <v>250</v>
      </c>
      <c r="J3" s="102" t="s">
        <v>250</v>
      </c>
      <c r="K3" s="98" t="s">
        <v>251</v>
      </c>
      <c r="L3" s="102" t="s">
        <v>252</v>
      </c>
      <c r="M3" s="102" t="s">
        <v>253</v>
      </c>
      <c r="N3" s="112" t="str">
        <f t="shared" ref="N3:N7" si="0">IF(I3="該当する
Application period ends by the end of January 2023","該当する
Application period ends by the end of January 2023",IF(J3="該当する
Application period ends by the end of January 2023","該当する
Application period ends by the end of January 2023",IF(I3="未定
TBD","未定
TBD",IF(J3="未定
TBD","未定
TBD",IF(I3="該当しない
N/A","該当しない
N/A",IF(J3="該当しない
N/A","該当しない
N/A",""))))))</f>
        <v>未定
TBD</v>
      </c>
      <c r="O3" s="112" t="str">
        <f t="shared" ref="O3:O66" si="1">IF(N3="未定
TBD","TBD",IF(N3="該当する
Application period ends by the end of January 2023","Yes","No"))</f>
        <v>TBD</v>
      </c>
    </row>
    <row r="4" spans="1:15" ht="148.5">
      <c r="A4" s="94" t="s">
        <v>255</v>
      </c>
      <c r="B4" s="94" t="s">
        <v>247</v>
      </c>
      <c r="C4" s="94" t="s">
        <v>248</v>
      </c>
      <c r="D4" s="94" t="s">
        <v>249</v>
      </c>
      <c r="E4" s="91" t="e">
        <v>#REF!</v>
      </c>
      <c r="F4" s="91" t="e">
        <v>#REF!</v>
      </c>
      <c r="G4" s="91" t="e">
        <v>#REF!</v>
      </c>
      <c r="H4" s="91"/>
      <c r="I4" s="102" t="s">
        <v>250</v>
      </c>
      <c r="J4" s="102" t="s">
        <v>250</v>
      </c>
      <c r="K4" s="98" t="s">
        <v>251</v>
      </c>
      <c r="L4" s="102" t="s">
        <v>252</v>
      </c>
      <c r="M4" s="102" t="s">
        <v>253</v>
      </c>
      <c r="N4" s="112" t="str">
        <f t="shared" si="0"/>
        <v>未定
TBD</v>
      </c>
      <c r="O4" s="112" t="str">
        <f t="shared" si="1"/>
        <v>TBD</v>
      </c>
    </row>
    <row r="5" spans="1:15" ht="175.5">
      <c r="A5" s="94" t="s">
        <v>256</v>
      </c>
      <c r="B5" s="94" t="s">
        <v>247</v>
      </c>
      <c r="C5" s="94" t="s">
        <v>248</v>
      </c>
      <c r="D5" s="94" t="s">
        <v>257</v>
      </c>
      <c r="E5" s="91" t="e">
        <v>#REF!</v>
      </c>
      <c r="F5" s="91" t="e">
        <v>#REF!</v>
      </c>
      <c r="G5" s="91" t="e">
        <v>#REF!</v>
      </c>
      <c r="H5" s="91"/>
      <c r="I5" s="102" t="s">
        <v>250</v>
      </c>
      <c r="J5" s="102" t="s">
        <v>250</v>
      </c>
      <c r="K5" s="98" t="s">
        <v>251</v>
      </c>
      <c r="L5" s="102" t="s">
        <v>252</v>
      </c>
      <c r="M5" s="102" t="s">
        <v>258</v>
      </c>
      <c r="N5" s="112" t="str">
        <f t="shared" si="0"/>
        <v>未定
TBD</v>
      </c>
      <c r="O5" s="112" t="str">
        <f t="shared" si="1"/>
        <v>TBD</v>
      </c>
    </row>
    <row r="6" spans="1:15" ht="148.5">
      <c r="A6" s="94" t="s">
        <v>259</v>
      </c>
      <c r="B6" s="94" t="s">
        <v>247</v>
      </c>
      <c r="C6" s="94" t="s">
        <v>248</v>
      </c>
      <c r="D6" s="94" t="s">
        <v>260</v>
      </c>
      <c r="E6" s="91" t="e">
        <v>#REF!</v>
      </c>
      <c r="F6" s="91" t="e">
        <v>#REF!</v>
      </c>
      <c r="G6" s="91" t="e">
        <v>#REF!</v>
      </c>
      <c r="H6" s="91"/>
      <c r="I6" s="102" t="s">
        <v>250</v>
      </c>
      <c r="J6" s="102" t="s">
        <v>250</v>
      </c>
      <c r="K6" s="98" t="s">
        <v>251</v>
      </c>
      <c r="L6" s="102" t="s">
        <v>252</v>
      </c>
      <c r="M6" s="102" t="s">
        <v>258</v>
      </c>
      <c r="N6" s="112" t="str">
        <f t="shared" si="0"/>
        <v>未定
TBD</v>
      </c>
      <c r="O6" s="112" t="str">
        <f t="shared" si="1"/>
        <v>TBD</v>
      </c>
    </row>
    <row r="7" spans="1:15" ht="148.5">
      <c r="A7" s="94" t="s">
        <v>261</v>
      </c>
      <c r="B7" s="94" t="s">
        <v>247</v>
      </c>
      <c r="C7" s="94" t="s">
        <v>262</v>
      </c>
      <c r="D7" s="94" t="s">
        <v>263</v>
      </c>
      <c r="E7" s="91" t="e">
        <v>#REF!</v>
      </c>
      <c r="F7" s="91" t="e">
        <v>#REF!</v>
      </c>
      <c r="G7" s="91" t="e">
        <v>#REF!</v>
      </c>
      <c r="H7" s="91"/>
      <c r="I7" s="102" t="s">
        <v>250</v>
      </c>
      <c r="J7" s="102" t="s">
        <v>250</v>
      </c>
      <c r="K7" s="98" t="s">
        <v>251</v>
      </c>
      <c r="L7" s="102" t="s">
        <v>252</v>
      </c>
      <c r="M7" s="102" t="s">
        <v>253</v>
      </c>
      <c r="N7" s="112" t="str">
        <f t="shared" si="0"/>
        <v>未定
TBD</v>
      </c>
      <c r="O7" s="112" t="str">
        <f t="shared" si="1"/>
        <v>TBD</v>
      </c>
    </row>
    <row r="8" spans="1:15" ht="135">
      <c r="A8" s="94" t="s">
        <v>264</v>
      </c>
      <c r="B8" s="94" t="s">
        <v>247</v>
      </c>
      <c r="C8" s="94" t="s">
        <v>265</v>
      </c>
      <c r="D8" s="94" t="s">
        <v>266</v>
      </c>
      <c r="E8" s="91" t="e">
        <v>#REF!</v>
      </c>
      <c r="F8" s="91" t="e">
        <v>#REF!</v>
      </c>
      <c r="G8" s="91" t="e">
        <v>#REF!</v>
      </c>
      <c r="H8" s="91"/>
      <c r="I8" s="102" t="s">
        <v>267</v>
      </c>
      <c r="J8" s="102" t="s">
        <v>268</v>
      </c>
      <c r="K8" s="98" t="s">
        <v>251</v>
      </c>
      <c r="L8" s="102" t="s">
        <v>269</v>
      </c>
      <c r="M8" s="102" t="s">
        <v>258</v>
      </c>
      <c r="N8" s="112" t="str">
        <f>I8</f>
        <v>該当する
Application period ends by the end of January 2023</v>
      </c>
      <c r="O8" s="112" t="str">
        <f t="shared" si="1"/>
        <v>Yes</v>
      </c>
    </row>
    <row r="9" spans="1:15" ht="175.5">
      <c r="A9" s="94" t="s">
        <v>270</v>
      </c>
      <c r="B9" s="94" t="s">
        <v>271</v>
      </c>
      <c r="C9" s="94" t="s">
        <v>272</v>
      </c>
      <c r="D9" s="94" t="s">
        <v>273</v>
      </c>
      <c r="E9" s="91" t="e">
        <v>#REF!</v>
      </c>
      <c r="F9" s="91" t="e">
        <v>#REF!</v>
      </c>
      <c r="G9" s="91" t="e">
        <v>#REF!</v>
      </c>
      <c r="H9" s="91"/>
      <c r="I9" s="102" t="s">
        <v>274</v>
      </c>
      <c r="J9" s="102"/>
      <c r="K9" s="98" t="s">
        <v>251</v>
      </c>
      <c r="L9" s="102" t="s">
        <v>269</v>
      </c>
      <c r="M9" s="102" t="s">
        <v>275</v>
      </c>
      <c r="N9" s="112" t="str">
        <f>I9</f>
        <v>該当しない
N/A</v>
      </c>
      <c r="O9" s="112" t="str">
        <f t="shared" si="1"/>
        <v>No</v>
      </c>
    </row>
    <row r="10" spans="1:15" ht="94.5">
      <c r="A10" s="94" t="s">
        <v>276</v>
      </c>
      <c r="B10" s="94" t="s">
        <v>277</v>
      </c>
      <c r="C10" s="94" t="s">
        <v>278</v>
      </c>
      <c r="D10" s="94" t="s">
        <v>279</v>
      </c>
      <c r="E10" s="91" t="e">
        <v>#REF!</v>
      </c>
      <c r="F10" s="91" t="e">
        <v>#REF!</v>
      </c>
      <c r="G10" s="91" t="e">
        <v>#REF!</v>
      </c>
      <c r="H10" s="91"/>
      <c r="I10" s="102" t="s">
        <v>280</v>
      </c>
      <c r="J10" s="102" t="s">
        <v>274</v>
      </c>
      <c r="K10" s="98" t="s">
        <v>251</v>
      </c>
      <c r="L10" s="102" t="s">
        <v>269</v>
      </c>
      <c r="M10" s="102" t="s">
        <v>281</v>
      </c>
      <c r="N10" s="112" t="str">
        <f>I10</f>
        <v>未定
TBD</v>
      </c>
      <c r="O10" s="112" t="str">
        <f t="shared" si="1"/>
        <v>TBD</v>
      </c>
    </row>
    <row r="11" spans="1:15" ht="189">
      <c r="A11" s="94" t="s">
        <v>282</v>
      </c>
      <c r="B11" s="94" t="s">
        <v>283</v>
      </c>
      <c r="C11" s="94" t="s">
        <v>284</v>
      </c>
      <c r="D11" s="94" t="s">
        <v>285</v>
      </c>
      <c r="E11" s="91" t="e">
        <v>#REF!</v>
      </c>
      <c r="F11" s="91" t="e">
        <v>#REF!</v>
      </c>
      <c r="G11" s="91" t="e">
        <v>#REF!</v>
      </c>
      <c r="H11" s="91"/>
      <c r="I11" s="102"/>
      <c r="J11" s="102" t="s">
        <v>274</v>
      </c>
      <c r="K11" s="99" t="s">
        <v>251</v>
      </c>
      <c r="L11" s="102" t="s">
        <v>286</v>
      </c>
      <c r="M11" s="102" t="s">
        <v>275</v>
      </c>
      <c r="N11" s="112" t="str">
        <f t="shared" ref="N11:N18" si="2">J11</f>
        <v>該当しない
N/A</v>
      </c>
      <c r="O11" s="112" t="str">
        <f t="shared" si="1"/>
        <v>No</v>
      </c>
    </row>
    <row r="12" spans="1:15" ht="202.5">
      <c r="A12" s="94" t="s">
        <v>287</v>
      </c>
      <c r="B12" s="94" t="s">
        <v>283</v>
      </c>
      <c r="C12" s="94" t="s">
        <v>284</v>
      </c>
      <c r="D12" s="94" t="s">
        <v>288</v>
      </c>
      <c r="E12" s="91" t="e">
        <v>#REF!</v>
      </c>
      <c r="F12" s="91" t="e">
        <v>#REF!</v>
      </c>
      <c r="G12" s="91" t="e">
        <v>#REF!</v>
      </c>
      <c r="H12" s="91"/>
      <c r="I12" s="102"/>
      <c r="J12" s="102" t="s">
        <v>274</v>
      </c>
      <c r="K12" s="99" t="s">
        <v>251</v>
      </c>
      <c r="L12" s="102" t="s">
        <v>286</v>
      </c>
      <c r="M12" s="102" t="s">
        <v>275</v>
      </c>
      <c r="N12" s="112" t="str">
        <f t="shared" si="2"/>
        <v>該当しない
N/A</v>
      </c>
      <c r="O12" s="112" t="str">
        <f t="shared" si="1"/>
        <v>No</v>
      </c>
    </row>
    <row r="13" spans="1:15" ht="148.5">
      <c r="A13" s="94" t="s">
        <v>289</v>
      </c>
      <c r="B13" s="94" t="s">
        <v>283</v>
      </c>
      <c r="C13" s="94" t="s">
        <v>284</v>
      </c>
      <c r="D13" s="94" t="s">
        <v>290</v>
      </c>
      <c r="E13" s="91" t="e">
        <v>#REF!</v>
      </c>
      <c r="F13" s="91" t="e">
        <v>#REF!</v>
      </c>
      <c r="G13" s="91" t="e">
        <v>#REF!</v>
      </c>
      <c r="H13" s="91"/>
      <c r="I13" s="102"/>
      <c r="J13" s="102" t="s">
        <v>274</v>
      </c>
      <c r="K13" s="99" t="s">
        <v>251</v>
      </c>
      <c r="L13" s="102" t="s">
        <v>286</v>
      </c>
      <c r="M13" s="102" t="s">
        <v>275</v>
      </c>
      <c r="N13" s="112" t="str">
        <f t="shared" si="2"/>
        <v>該当しない
N/A</v>
      </c>
      <c r="O13" s="112" t="str">
        <f t="shared" si="1"/>
        <v>No</v>
      </c>
    </row>
    <row r="14" spans="1:15" ht="175.5">
      <c r="A14" s="94" t="s">
        <v>291</v>
      </c>
      <c r="B14" s="94" t="s">
        <v>283</v>
      </c>
      <c r="C14" s="94" t="s">
        <v>284</v>
      </c>
      <c r="D14" s="94" t="s">
        <v>292</v>
      </c>
      <c r="E14" s="91" t="e">
        <v>#REF!</v>
      </c>
      <c r="F14" s="91" t="e">
        <v>#REF!</v>
      </c>
      <c r="G14" s="91" t="e">
        <v>#REF!</v>
      </c>
      <c r="H14" s="91"/>
      <c r="I14" s="102"/>
      <c r="J14" s="102" t="s">
        <v>274</v>
      </c>
      <c r="K14" s="99" t="s">
        <v>251</v>
      </c>
      <c r="L14" s="102" t="s">
        <v>286</v>
      </c>
      <c r="M14" s="102" t="s">
        <v>275</v>
      </c>
      <c r="N14" s="112" t="str">
        <f t="shared" si="2"/>
        <v>該当しない
N/A</v>
      </c>
      <c r="O14" s="112" t="str">
        <f t="shared" si="1"/>
        <v>No</v>
      </c>
    </row>
    <row r="15" spans="1:15" ht="175.5">
      <c r="A15" s="94" t="s">
        <v>293</v>
      </c>
      <c r="B15" s="94" t="s">
        <v>283</v>
      </c>
      <c r="C15" s="94" t="s">
        <v>284</v>
      </c>
      <c r="D15" s="94" t="s">
        <v>294</v>
      </c>
      <c r="E15" s="91" t="e">
        <v>#REF!</v>
      </c>
      <c r="F15" s="91" t="e">
        <v>#REF!</v>
      </c>
      <c r="G15" s="91" t="e">
        <v>#REF!</v>
      </c>
      <c r="H15" s="91"/>
      <c r="I15" s="102"/>
      <c r="J15" s="102" t="s">
        <v>274</v>
      </c>
      <c r="K15" s="99" t="s">
        <v>251</v>
      </c>
      <c r="L15" s="102" t="s">
        <v>286</v>
      </c>
      <c r="M15" s="102" t="s">
        <v>275</v>
      </c>
      <c r="N15" s="112" t="str">
        <f t="shared" si="2"/>
        <v>該当しない
N/A</v>
      </c>
      <c r="O15" s="112" t="str">
        <f t="shared" si="1"/>
        <v>No</v>
      </c>
    </row>
    <row r="16" spans="1:15" ht="202.5">
      <c r="A16" s="94" t="s">
        <v>295</v>
      </c>
      <c r="B16" s="94" t="s">
        <v>283</v>
      </c>
      <c r="C16" s="94" t="s">
        <v>284</v>
      </c>
      <c r="D16" s="94" t="s">
        <v>296</v>
      </c>
      <c r="E16" s="91" t="e">
        <v>#REF!</v>
      </c>
      <c r="F16" s="91" t="e">
        <v>#REF!</v>
      </c>
      <c r="G16" s="91" t="e">
        <v>#REF!</v>
      </c>
      <c r="H16" s="91"/>
      <c r="I16" s="102"/>
      <c r="J16" s="102" t="s">
        <v>274</v>
      </c>
      <c r="K16" s="99" t="s">
        <v>251</v>
      </c>
      <c r="L16" s="102" t="s">
        <v>286</v>
      </c>
      <c r="M16" s="102" t="s">
        <v>275</v>
      </c>
      <c r="N16" s="112" t="str">
        <f t="shared" si="2"/>
        <v>該当しない
N/A</v>
      </c>
      <c r="O16" s="112" t="str">
        <f t="shared" si="1"/>
        <v>No</v>
      </c>
    </row>
    <row r="17" spans="1:15" ht="202.5">
      <c r="A17" s="94" t="s">
        <v>297</v>
      </c>
      <c r="B17" s="94" t="s">
        <v>283</v>
      </c>
      <c r="C17" s="94" t="s">
        <v>284</v>
      </c>
      <c r="D17" s="94" t="s">
        <v>298</v>
      </c>
      <c r="E17" s="91" t="e">
        <v>#REF!</v>
      </c>
      <c r="F17" s="91" t="e">
        <v>#REF!</v>
      </c>
      <c r="G17" s="91" t="e">
        <v>#REF!</v>
      </c>
      <c r="H17" s="91"/>
      <c r="I17" s="102"/>
      <c r="J17" s="102" t="s">
        <v>274</v>
      </c>
      <c r="K17" s="99" t="s">
        <v>251</v>
      </c>
      <c r="L17" s="102" t="s">
        <v>286</v>
      </c>
      <c r="M17" s="102" t="s">
        <v>275</v>
      </c>
      <c r="N17" s="112" t="str">
        <f t="shared" si="2"/>
        <v>該当しない
N/A</v>
      </c>
      <c r="O17" s="112" t="str">
        <f t="shared" si="1"/>
        <v>No</v>
      </c>
    </row>
    <row r="18" spans="1:15" ht="256.5">
      <c r="A18" s="94" t="s">
        <v>299</v>
      </c>
      <c r="B18" s="94" t="s">
        <v>283</v>
      </c>
      <c r="C18" s="94" t="s">
        <v>284</v>
      </c>
      <c r="D18" s="94" t="s">
        <v>300</v>
      </c>
      <c r="E18" s="91" t="e">
        <v>#REF!</v>
      </c>
      <c r="F18" s="91" t="e">
        <v>#REF!</v>
      </c>
      <c r="G18" s="91" t="e">
        <v>#REF!</v>
      </c>
      <c r="H18" s="91"/>
      <c r="I18" s="102"/>
      <c r="J18" s="102" t="s">
        <v>274</v>
      </c>
      <c r="K18" s="99" t="s">
        <v>251</v>
      </c>
      <c r="L18" s="102" t="s">
        <v>286</v>
      </c>
      <c r="M18" s="102" t="s">
        <v>275</v>
      </c>
      <c r="N18" s="112" t="str">
        <f t="shared" si="2"/>
        <v>該当しない
N/A</v>
      </c>
      <c r="O18" s="112" t="str">
        <f t="shared" si="1"/>
        <v>No</v>
      </c>
    </row>
    <row r="19" spans="1:15" ht="409.5">
      <c r="A19" s="94" t="s">
        <v>301</v>
      </c>
      <c r="B19" s="94" t="s">
        <v>302</v>
      </c>
      <c r="C19" s="94" t="s">
        <v>303</v>
      </c>
      <c r="D19" s="94" t="s">
        <v>304</v>
      </c>
      <c r="E19" s="91" t="e">
        <v>#REF!</v>
      </c>
      <c r="F19" s="91" t="e">
        <v>#REF!</v>
      </c>
      <c r="G19" s="91" t="e">
        <v>#REF!</v>
      </c>
      <c r="H19" s="91"/>
      <c r="I19" s="102" t="s">
        <v>250</v>
      </c>
      <c r="J19" s="102" t="s">
        <v>250</v>
      </c>
      <c r="K19" s="99" t="s">
        <v>251</v>
      </c>
      <c r="L19" s="102" t="s">
        <v>252</v>
      </c>
      <c r="M19" s="102" t="s">
        <v>253</v>
      </c>
      <c r="N19" s="112" t="str">
        <f t="shared" ref="N19:N20" si="3">IF(I19="該当する
Application period ends by the end of January 2023","該当する
Application period ends by the end of January 2023",IF(J19="該当する
Application period ends by the end of January 2023","該当する
Application period ends by the end of January 2023",IF(I19="未定
TBD","未定
TBD",IF(J19="未定
TBD","未定
TBD",IF(I19="該当しない
N/A","該当しない
N/A",IF(J19="該当しない
N/A","該当しない
N/A",""))))))</f>
        <v>未定
TBD</v>
      </c>
      <c r="O19" s="112" t="str">
        <f t="shared" si="1"/>
        <v>TBD</v>
      </c>
    </row>
    <row r="20" spans="1:15" ht="409.5">
      <c r="A20" s="94" t="s">
        <v>305</v>
      </c>
      <c r="B20" s="94" t="s">
        <v>302</v>
      </c>
      <c r="C20" s="94" t="s">
        <v>306</v>
      </c>
      <c r="D20" s="94" t="s">
        <v>307</v>
      </c>
      <c r="E20" s="91" t="e">
        <v>#REF!</v>
      </c>
      <c r="F20" s="91" t="e">
        <v>#REF!</v>
      </c>
      <c r="G20" s="91" t="e">
        <v>#REF!</v>
      </c>
      <c r="H20" s="91"/>
      <c r="I20" s="102" t="s">
        <v>250</v>
      </c>
      <c r="J20" s="102" t="s">
        <v>250</v>
      </c>
      <c r="K20" s="99" t="s">
        <v>251</v>
      </c>
      <c r="L20" s="102" t="s">
        <v>252</v>
      </c>
      <c r="M20" s="102" t="s">
        <v>258</v>
      </c>
      <c r="N20" s="112" t="str">
        <f t="shared" si="3"/>
        <v>未定
TBD</v>
      </c>
      <c r="O20" s="112" t="str">
        <f t="shared" si="1"/>
        <v>TBD</v>
      </c>
    </row>
    <row r="21" spans="1:15" ht="409.5">
      <c r="A21" s="94" t="s">
        <v>308</v>
      </c>
      <c r="B21" s="94" t="s">
        <v>302</v>
      </c>
      <c r="C21" s="94" t="s">
        <v>309</v>
      </c>
      <c r="D21" s="94" t="s">
        <v>310</v>
      </c>
      <c r="E21" s="91" t="e">
        <v>#REF!</v>
      </c>
      <c r="F21" s="91" t="e">
        <v>#REF!</v>
      </c>
      <c r="G21" s="91" t="e">
        <v>#REF!</v>
      </c>
      <c r="H21" s="91"/>
      <c r="I21" s="102" t="s">
        <v>274</v>
      </c>
      <c r="J21" s="102" t="s">
        <v>280</v>
      </c>
      <c r="K21" s="99" t="s">
        <v>251</v>
      </c>
      <c r="L21" s="102" t="s">
        <v>286</v>
      </c>
      <c r="M21" s="102" t="s">
        <v>281</v>
      </c>
      <c r="N21" s="112" t="str">
        <f t="shared" ref="N21:N22" si="4">J21</f>
        <v>未定
TBD</v>
      </c>
      <c r="O21" s="112" t="str">
        <f t="shared" si="1"/>
        <v>TBD</v>
      </c>
    </row>
    <row r="22" spans="1:15" ht="409.5">
      <c r="A22" s="94" t="s">
        <v>311</v>
      </c>
      <c r="B22" s="94" t="s">
        <v>302</v>
      </c>
      <c r="C22" s="94" t="s">
        <v>309</v>
      </c>
      <c r="D22" s="94" t="s">
        <v>312</v>
      </c>
      <c r="E22" s="91" t="e">
        <v>#REF!</v>
      </c>
      <c r="F22" s="91" t="e">
        <v>#REF!</v>
      </c>
      <c r="G22" s="91" t="e">
        <v>#REF!</v>
      </c>
      <c r="H22" s="91"/>
      <c r="I22" s="102" t="s">
        <v>274</v>
      </c>
      <c r="J22" s="102" t="s">
        <v>280</v>
      </c>
      <c r="K22" s="99" t="s">
        <v>251</v>
      </c>
      <c r="L22" s="102" t="s">
        <v>286</v>
      </c>
      <c r="M22" s="102" t="s">
        <v>281</v>
      </c>
      <c r="N22" s="112" t="str">
        <f t="shared" si="4"/>
        <v>未定
TBD</v>
      </c>
      <c r="O22" s="112" t="str">
        <f t="shared" si="1"/>
        <v>TBD</v>
      </c>
    </row>
    <row r="23" spans="1:15" ht="148.5">
      <c r="A23" s="94" t="s">
        <v>313</v>
      </c>
      <c r="B23" s="94" t="s">
        <v>314</v>
      </c>
      <c r="C23" s="94" t="s">
        <v>315</v>
      </c>
      <c r="D23" s="94" t="s">
        <v>316</v>
      </c>
      <c r="E23" s="91" t="e">
        <v>#REF!</v>
      </c>
      <c r="F23" s="91" t="e">
        <v>#REF!</v>
      </c>
      <c r="G23" s="91" t="e">
        <v>#REF!</v>
      </c>
      <c r="H23" s="91"/>
      <c r="I23" s="102" t="s">
        <v>317</v>
      </c>
      <c r="J23" s="102" t="s">
        <v>274</v>
      </c>
      <c r="K23" s="99" t="s">
        <v>251</v>
      </c>
      <c r="L23" s="102" t="s">
        <v>318</v>
      </c>
      <c r="M23" s="102" t="s">
        <v>281</v>
      </c>
      <c r="N23" s="112" t="str">
        <f t="shared" ref="N23" si="5">IF(I23="該当する
Application period ends by the end of January 2023","該当する
Application period ends by the end of January 2023",IF(J23="該当する
Application period ends by the end of January 2023","該当する
Application period ends by the end of January 2023",IF(I23="未定
TBD","未定
TBD",IF(J23="未定
TBD","未定
TBD",IF(I23="該当しない
N/A","該当しない
N/A",IF(J23="該当しない
N/A","該当しない
N/A",""))))))</f>
        <v>該当しない
N/A</v>
      </c>
      <c r="O23" s="112" t="str">
        <f t="shared" si="1"/>
        <v>No</v>
      </c>
    </row>
    <row r="24" spans="1:15" ht="81">
      <c r="A24" s="94" t="s">
        <v>319</v>
      </c>
      <c r="B24" s="94" t="s">
        <v>320</v>
      </c>
      <c r="C24" s="94" t="s">
        <v>321</v>
      </c>
      <c r="D24" s="94" t="s">
        <v>322</v>
      </c>
      <c r="E24" s="91" t="e">
        <v>#REF!</v>
      </c>
      <c r="F24" s="91" t="e">
        <v>#REF!</v>
      </c>
      <c r="G24" s="91" t="e">
        <v>#REF!</v>
      </c>
      <c r="H24" s="91"/>
      <c r="I24" s="102" t="s">
        <v>274</v>
      </c>
      <c r="J24" s="102"/>
      <c r="K24" s="99" t="s">
        <v>251</v>
      </c>
      <c r="L24" s="102" t="s">
        <v>269</v>
      </c>
      <c r="M24" s="102" t="s">
        <v>323</v>
      </c>
      <c r="N24" s="112" t="str">
        <f t="shared" ref="N24:N29" si="6">I24</f>
        <v>該当しない
N/A</v>
      </c>
      <c r="O24" s="112" t="str">
        <f t="shared" si="1"/>
        <v>No</v>
      </c>
    </row>
    <row r="25" spans="1:15" ht="148.5">
      <c r="A25" s="94" t="s">
        <v>324</v>
      </c>
      <c r="B25" s="94" t="s">
        <v>325</v>
      </c>
      <c r="C25" s="94" t="s">
        <v>326</v>
      </c>
      <c r="D25" s="94" t="s">
        <v>327</v>
      </c>
      <c r="E25" s="91" t="e">
        <v>#REF!</v>
      </c>
      <c r="F25" s="91" t="e">
        <v>#REF!</v>
      </c>
      <c r="G25" s="91" t="e">
        <v>#REF!</v>
      </c>
      <c r="H25" s="91"/>
      <c r="I25" s="102" t="s">
        <v>274</v>
      </c>
      <c r="J25" s="102" t="s">
        <v>274</v>
      </c>
      <c r="K25" s="99" t="s">
        <v>251</v>
      </c>
      <c r="L25" s="102" t="s">
        <v>269</v>
      </c>
      <c r="M25" s="102" t="s">
        <v>258</v>
      </c>
      <c r="N25" s="112" t="str">
        <f t="shared" si="6"/>
        <v>該当しない
N/A</v>
      </c>
      <c r="O25" s="112" t="str">
        <f t="shared" si="1"/>
        <v>No</v>
      </c>
    </row>
    <row r="26" spans="1:15" ht="148.5">
      <c r="A26" s="94" t="s">
        <v>328</v>
      </c>
      <c r="B26" s="94" t="s">
        <v>325</v>
      </c>
      <c r="C26" s="94" t="s">
        <v>326</v>
      </c>
      <c r="D26" s="94" t="s">
        <v>327</v>
      </c>
      <c r="E26" s="91" t="e">
        <v>#REF!</v>
      </c>
      <c r="F26" s="91" t="e">
        <v>#REF!</v>
      </c>
      <c r="G26" s="91" t="e">
        <v>#REF!</v>
      </c>
      <c r="H26" s="91"/>
      <c r="I26" s="102" t="s">
        <v>274</v>
      </c>
      <c r="J26" s="102" t="s">
        <v>274</v>
      </c>
      <c r="K26" s="99" t="s">
        <v>251</v>
      </c>
      <c r="L26" s="102" t="s">
        <v>269</v>
      </c>
      <c r="M26" s="102" t="s">
        <v>281</v>
      </c>
      <c r="N26" s="112" t="str">
        <f t="shared" si="6"/>
        <v>該当しない
N/A</v>
      </c>
      <c r="O26" s="112" t="str">
        <f t="shared" si="1"/>
        <v>No</v>
      </c>
    </row>
    <row r="27" spans="1:15" ht="108">
      <c r="A27" s="94" t="s">
        <v>329</v>
      </c>
      <c r="B27" s="94" t="s">
        <v>325</v>
      </c>
      <c r="C27" s="94" t="s">
        <v>330</v>
      </c>
      <c r="D27" s="94" t="s">
        <v>331</v>
      </c>
      <c r="E27" s="91" t="e">
        <v>#REF!</v>
      </c>
      <c r="F27" s="91" t="e">
        <v>#REF!</v>
      </c>
      <c r="G27" s="91" t="e">
        <v>#REF!</v>
      </c>
      <c r="H27" s="91"/>
      <c r="I27" s="102" t="s">
        <v>274</v>
      </c>
      <c r="J27" s="102" t="s">
        <v>274</v>
      </c>
      <c r="K27" s="99" t="s">
        <v>251</v>
      </c>
      <c r="L27" s="102" t="s">
        <v>269</v>
      </c>
      <c r="M27" s="102" t="s">
        <v>281</v>
      </c>
      <c r="N27" s="112" t="str">
        <f t="shared" si="6"/>
        <v>該当しない
N/A</v>
      </c>
      <c r="O27" s="112" t="str">
        <f t="shared" si="1"/>
        <v>No</v>
      </c>
    </row>
    <row r="28" spans="1:15" ht="94.5">
      <c r="A28" s="94" t="s">
        <v>332</v>
      </c>
      <c r="B28" s="94" t="s">
        <v>325</v>
      </c>
      <c r="C28" s="94" t="s">
        <v>330</v>
      </c>
      <c r="D28" s="94" t="s">
        <v>333</v>
      </c>
      <c r="E28" s="91" t="e">
        <v>#REF!</v>
      </c>
      <c r="F28" s="91" t="e">
        <v>#REF!</v>
      </c>
      <c r="G28" s="91" t="e">
        <v>#REF!</v>
      </c>
      <c r="H28" s="91"/>
      <c r="I28" s="102" t="s">
        <v>317</v>
      </c>
      <c r="J28" s="102" t="s">
        <v>274</v>
      </c>
      <c r="K28" s="99" t="s">
        <v>251</v>
      </c>
      <c r="L28" s="102" t="s">
        <v>269</v>
      </c>
      <c r="M28" s="102" t="s">
        <v>275</v>
      </c>
      <c r="N28" s="112" t="str">
        <f t="shared" si="6"/>
        <v xml:space="preserve">未定
To be determined </v>
      </c>
      <c r="O28" s="112" t="str">
        <f t="shared" si="1"/>
        <v>No</v>
      </c>
    </row>
    <row r="29" spans="1:15" ht="216">
      <c r="A29" s="94" t="s">
        <v>334</v>
      </c>
      <c r="B29" s="94" t="s">
        <v>335</v>
      </c>
      <c r="C29" s="94" t="s">
        <v>336</v>
      </c>
      <c r="D29" s="94" t="s">
        <v>337</v>
      </c>
      <c r="E29" s="91" t="e">
        <v>#REF!</v>
      </c>
      <c r="F29" s="91" t="e">
        <v>#REF!</v>
      </c>
      <c r="G29" s="91" t="e">
        <v>#REF!</v>
      </c>
      <c r="H29" s="91"/>
      <c r="I29" s="102" t="s">
        <v>338</v>
      </c>
      <c r="J29" s="102"/>
      <c r="K29" s="99" t="s">
        <v>251</v>
      </c>
      <c r="L29" s="102" t="s">
        <v>339</v>
      </c>
      <c r="M29" s="102" t="s">
        <v>251</v>
      </c>
      <c r="N29" s="112" t="str">
        <f t="shared" si="6"/>
        <v>該当する
Application period ends by the end of January 2023</v>
      </c>
      <c r="O29" s="112" t="str">
        <f t="shared" si="1"/>
        <v>Yes</v>
      </c>
    </row>
    <row r="30" spans="1:15" ht="175.5">
      <c r="A30" s="94" t="s">
        <v>340</v>
      </c>
      <c r="B30" s="94" t="s">
        <v>341</v>
      </c>
      <c r="C30" s="94" t="s">
        <v>330</v>
      </c>
      <c r="D30" s="94" t="s">
        <v>342</v>
      </c>
      <c r="E30" s="91" t="e">
        <v>#REF!</v>
      </c>
      <c r="F30" s="91" t="e">
        <v>#REF!</v>
      </c>
      <c r="G30" s="91" t="e">
        <v>#REF!</v>
      </c>
      <c r="H30" s="91"/>
      <c r="I30" s="102" t="s">
        <v>274</v>
      </c>
      <c r="J30" s="102" t="s">
        <v>274</v>
      </c>
      <c r="K30" s="99" t="s">
        <v>251</v>
      </c>
      <c r="L30" s="102" t="s">
        <v>343</v>
      </c>
      <c r="M30" s="102" t="s">
        <v>275</v>
      </c>
      <c r="N30" s="112" t="str">
        <f t="shared" ref="N30" si="7">IF(I30="該当する
Application period ends by the end of January 2023","該当する
Application period ends by the end of January 2023",IF(J30="該当する
Application period ends by the end of January 2023","該当する
Application period ends by the end of January 2023",IF(I30="未定
TBD","未定
TBD",IF(J30="未定
TBD","未定
TBD",IF(I30="該当しない
N/A","該当しない
N/A",IF(J30="該当しない
N/A","該当しない
N/A",""))))))</f>
        <v>該当しない
N/A</v>
      </c>
      <c r="O30" s="112" t="str">
        <f t="shared" si="1"/>
        <v>No</v>
      </c>
    </row>
    <row r="31" spans="1:15" ht="135">
      <c r="A31" s="94" t="s">
        <v>344</v>
      </c>
      <c r="B31" s="94" t="s">
        <v>341</v>
      </c>
      <c r="C31" s="94" t="s">
        <v>345</v>
      </c>
      <c r="D31" s="94" t="s">
        <v>346</v>
      </c>
      <c r="E31" s="91" t="e">
        <v>#REF!</v>
      </c>
      <c r="F31" s="91" t="e">
        <v>#REF!</v>
      </c>
      <c r="G31" s="91" t="e">
        <v>#REF!</v>
      </c>
      <c r="H31" s="91"/>
      <c r="I31" s="102" t="s">
        <v>338</v>
      </c>
      <c r="J31" s="102" t="s">
        <v>274</v>
      </c>
      <c r="K31" s="99" t="s">
        <v>251</v>
      </c>
      <c r="L31" s="102" t="s">
        <v>269</v>
      </c>
      <c r="M31" s="102" t="s">
        <v>281</v>
      </c>
      <c r="N31" s="112" t="str">
        <f>I31</f>
        <v>該当する
Application period ends by the end of January 2023</v>
      </c>
      <c r="O31" s="112" t="str">
        <f t="shared" si="1"/>
        <v>Yes</v>
      </c>
    </row>
    <row r="32" spans="1:15" ht="94.5">
      <c r="A32" s="94" t="s">
        <v>347</v>
      </c>
      <c r="B32" s="94" t="s">
        <v>348</v>
      </c>
      <c r="C32" s="94" t="s">
        <v>349</v>
      </c>
      <c r="D32" s="94" t="s">
        <v>350</v>
      </c>
      <c r="E32" s="91" t="e">
        <v>#REF!</v>
      </c>
      <c r="F32" s="91" t="e">
        <v>#REF!</v>
      </c>
      <c r="G32" s="91" t="e">
        <v>#REF!</v>
      </c>
      <c r="H32" s="91"/>
      <c r="I32" s="102" t="s">
        <v>274</v>
      </c>
      <c r="J32" s="102"/>
      <c r="K32" s="99" t="s">
        <v>251</v>
      </c>
      <c r="L32" s="102" t="s">
        <v>269</v>
      </c>
      <c r="M32" s="102" t="s">
        <v>275</v>
      </c>
      <c r="N32" s="112" t="str">
        <f>I32</f>
        <v>該当しない
N/A</v>
      </c>
      <c r="O32" s="112" t="str">
        <f t="shared" si="1"/>
        <v>No</v>
      </c>
    </row>
    <row r="33" spans="1:15" ht="351">
      <c r="A33" s="94" t="s">
        <v>351</v>
      </c>
      <c r="B33" s="94" t="s">
        <v>348</v>
      </c>
      <c r="C33" s="94" t="s">
        <v>352</v>
      </c>
      <c r="D33" s="94" t="s">
        <v>353</v>
      </c>
      <c r="E33" s="91" t="e">
        <v>#REF!</v>
      </c>
      <c r="F33" s="91" t="e">
        <v>#REF!</v>
      </c>
      <c r="G33" s="91" t="e">
        <v>#REF!</v>
      </c>
      <c r="H33" s="91"/>
      <c r="I33" s="102" t="s">
        <v>274</v>
      </c>
      <c r="J33" s="102" t="s">
        <v>274</v>
      </c>
      <c r="K33" s="99" t="s">
        <v>251</v>
      </c>
      <c r="L33" s="102" t="s">
        <v>318</v>
      </c>
      <c r="M33" s="102" t="s">
        <v>281</v>
      </c>
      <c r="N33" s="112" t="str">
        <f t="shared" ref="N33" si="8">IF(I33="該当する
Application period ends by the end of January 2023","該当する
Application period ends by the end of January 2023",IF(J33="該当する
Application period ends by the end of January 2023","該当する
Application period ends by the end of January 2023",IF(I33="未定
TBD","未定
TBD",IF(J33="未定
TBD","未定
TBD",IF(I33="該当しない
N/A","該当しない
N/A",IF(J33="該当しない
N/A","該当しない
N/A",""))))))</f>
        <v>該当しない
N/A</v>
      </c>
      <c r="O33" s="112" t="str">
        <f t="shared" si="1"/>
        <v>No</v>
      </c>
    </row>
    <row r="34" spans="1:15" ht="81">
      <c r="A34" s="94" t="s">
        <v>354</v>
      </c>
      <c r="B34" s="94" t="s">
        <v>355</v>
      </c>
      <c r="C34" s="94" t="s">
        <v>356</v>
      </c>
      <c r="D34" s="94" t="s">
        <v>357</v>
      </c>
      <c r="E34" s="91" t="e">
        <v>#REF!</v>
      </c>
      <c r="F34" s="91" t="e">
        <v>#REF!</v>
      </c>
      <c r="G34" s="91" t="e">
        <v>#REF!</v>
      </c>
      <c r="H34" s="91"/>
      <c r="I34" s="102" t="s">
        <v>317</v>
      </c>
      <c r="J34" s="102" t="s">
        <v>274</v>
      </c>
      <c r="K34" s="99" t="s">
        <v>251</v>
      </c>
      <c r="L34" s="102" t="s">
        <v>269</v>
      </c>
      <c r="M34" s="102" t="s">
        <v>281</v>
      </c>
      <c r="N34" s="112" t="str">
        <f t="shared" ref="N34:N36" si="9">I34</f>
        <v xml:space="preserve">未定
To be determined </v>
      </c>
      <c r="O34" s="112" t="str">
        <f t="shared" si="1"/>
        <v>No</v>
      </c>
    </row>
    <row r="35" spans="1:15" ht="94.5">
      <c r="A35" s="94" t="s">
        <v>358</v>
      </c>
      <c r="B35" s="94" t="s">
        <v>359</v>
      </c>
      <c r="C35" s="94" t="s">
        <v>360</v>
      </c>
      <c r="D35" s="94" t="s">
        <v>361</v>
      </c>
      <c r="E35" s="91" t="e">
        <v>#REF!</v>
      </c>
      <c r="F35" s="91" t="e">
        <v>#REF!</v>
      </c>
      <c r="G35" s="91" t="e">
        <v>#REF!</v>
      </c>
      <c r="H35" s="91"/>
      <c r="I35" s="102" t="s">
        <v>274</v>
      </c>
      <c r="J35" s="102"/>
      <c r="K35" s="99" t="s">
        <v>251</v>
      </c>
      <c r="L35" s="102" t="s">
        <v>269</v>
      </c>
      <c r="M35" s="102" t="s">
        <v>281</v>
      </c>
      <c r="N35" s="112" t="str">
        <f t="shared" si="9"/>
        <v>該当しない
N/A</v>
      </c>
      <c r="O35" s="112" t="str">
        <f t="shared" si="1"/>
        <v>No</v>
      </c>
    </row>
    <row r="36" spans="1:15" ht="94.5">
      <c r="A36" s="94" t="s">
        <v>362</v>
      </c>
      <c r="B36" s="94" t="s">
        <v>359</v>
      </c>
      <c r="C36" s="94" t="s">
        <v>360</v>
      </c>
      <c r="D36" s="94" t="s">
        <v>361</v>
      </c>
      <c r="E36" s="91" t="e">
        <v>#REF!</v>
      </c>
      <c r="F36" s="91" t="e">
        <v>#REF!</v>
      </c>
      <c r="G36" s="91" t="e">
        <v>#REF!</v>
      </c>
      <c r="H36" s="91"/>
      <c r="I36" s="102" t="s">
        <v>274</v>
      </c>
      <c r="J36" s="102"/>
      <c r="K36" s="99" t="s">
        <v>251</v>
      </c>
      <c r="L36" s="102" t="s">
        <v>269</v>
      </c>
      <c r="M36" s="102" t="s">
        <v>281</v>
      </c>
      <c r="N36" s="112" t="str">
        <f t="shared" si="9"/>
        <v>該当しない
N/A</v>
      </c>
      <c r="O36" s="112" t="str">
        <f t="shared" si="1"/>
        <v>No</v>
      </c>
    </row>
    <row r="37" spans="1:15" ht="81">
      <c r="A37" s="94" t="s">
        <v>363</v>
      </c>
      <c r="B37" s="94" t="s">
        <v>364</v>
      </c>
      <c r="C37" s="94" t="s">
        <v>365</v>
      </c>
      <c r="D37" s="94" t="s">
        <v>366</v>
      </c>
      <c r="E37" s="91" t="e">
        <v>#REF!</v>
      </c>
      <c r="F37" s="91" t="e">
        <v>#REF!</v>
      </c>
      <c r="G37" s="91" t="e">
        <v>#REF!</v>
      </c>
      <c r="H37" s="91"/>
      <c r="I37" s="102"/>
      <c r="J37" s="102" t="s">
        <v>274</v>
      </c>
      <c r="K37" s="99" t="s">
        <v>251</v>
      </c>
      <c r="L37" s="102" t="s">
        <v>286</v>
      </c>
      <c r="M37" s="102" t="s">
        <v>281</v>
      </c>
      <c r="N37" s="112" t="str">
        <f>J37</f>
        <v>該当しない
N/A</v>
      </c>
      <c r="O37" s="112" t="str">
        <f t="shared" si="1"/>
        <v>No</v>
      </c>
    </row>
    <row r="38" spans="1:15" ht="121.5">
      <c r="A38" s="94" t="s">
        <v>367</v>
      </c>
      <c r="B38" s="94" t="s">
        <v>364</v>
      </c>
      <c r="C38" s="94" t="s">
        <v>365</v>
      </c>
      <c r="D38" s="94" t="s">
        <v>368</v>
      </c>
      <c r="E38" s="91" t="e">
        <v>#REF!</v>
      </c>
      <c r="F38" s="91" t="e">
        <v>#REF!</v>
      </c>
      <c r="G38" s="91" t="e">
        <v>#REF!</v>
      </c>
      <c r="H38" s="91"/>
      <c r="I38" s="102"/>
      <c r="J38" s="102" t="s">
        <v>274</v>
      </c>
      <c r="K38" s="99" t="s">
        <v>251</v>
      </c>
      <c r="L38" s="102" t="s">
        <v>286</v>
      </c>
      <c r="M38" s="102" t="s">
        <v>281</v>
      </c>
      <c r="N38" s="112" t="str">
        <f t="shared" ref="N38:N42" si="10">J38</f>
        <v>該当しない
N/A</v>
      </c>
      <c r="O38" s="112" t="str">
        <f t="shared" si="1"/>
        <v>No</v>
      </c>
    </row>
    <row r="39" spans="1:15" ht="94.5">
      <c r="A39" s="94" t="s">
        <v>369</v>
      </c>
      <c r="B39" s="94" t="s">
        <v>364</v>
      </c>
      <c r="C39" s="94" t="s">
        <v>365</v>
      </c>
      <c r="D39" s="94" t="s">
        <v>370</v>
      </c>
      <c r="E39" s="91" t="e">
        <v>#REF!</v>
      </c>
      <c r="F39" s="91" t="e">
        <v>#REF!</v>
      </c>
      <c r="G39" s="91" t="e">
        <v>#REF!</v>
      </c>
      <c r="H39" s="91"/>
      <c r="I39" s="102"/>
      <c r="J39" s="102" t="s">
        <v>274</v>
      </c>
      <c r="K39" s="99" t="s">
        <v>251</v>
      </c>
      <c r="L39" s="102" t="s">
        <v>286</v>
      </c>
      <c r="M39" s="102" t="s">
        <v>281</v>
      </c>
      <c r="N39" s="112" t="str">
        <f t="shared" si="10"/>
        <v>該当しない
N/A</v>
      </c>
      <c r="O39" s="112" t="str">
        <f t="shared" si="1"/>
        <v>No</v>
      </c>
    </row>
    <row r="40" spans="1:15" ht="81">
      <c r="A40" s="94" t="s">
        <v>371</v>
      </c>
      <c r="B40" s="94" t="s">
        <v>364</v>
      </c>
      <c r="C40" s="94" t="s">
        <v>365</v>
      </c>
      <c r="D40" s="94" t="s">
        <v>372</v>
      </c>
      <c r="E40" s="91" t="e">
        <v>#REF!</v>
      </c>
      <c r="F40" s="91" t="e">
        <v>#REF!</v>
      </c>
      <c r="G40" s="91" t="e">
        <v>#REF!</v>
      </c>
      <c r="H40" s="91"/>
      <c r="I40" s="102"/>
      <c r="J40" s="102" t="s">
        <v>274</v>
      </c>
      <c r="K40" s="99" t="s">
        <v>251</v>
      </c>
      <c r="L40" s="102" t="s">
        <v>286</v>
      </c>
      <c r="M40" s="102" t="s">
        <v>281</v>
      </c>
      <c r="N40" s="112" t="str">
        <f t="shared" si="10"/>
        <v>該当しない
N/A</v>
      </c>
      <c r="O40" s="112" t="str">
        <f t="shared" si="1"/>
        <v>No</v>
      </c>
    </row>
    <row r="41" spans="1:15" ht="81">
      <c r="A41" s="94" t="s">
        <v>373</v>
      </c>
      <c r="B41" s="94" t="s">
        <v>364</v>
      </c>
      <c r="C41" s="94" t="s">
        <v>365</v>
      </c>
      <c r="D41" s="94" t="s">
        <v>374</v>
      </c>
      <c r="E41" s="91" t="e">
        <v>#REF!</v>
      </c>
      <c r="F41" s="91" t="e">
        <v>#REF!</v>
      </c>
      <c r="G41" s="91" t="e">
        <v>#REF!</v>
      </c>
      <c r="H41" s="91"/>
      <c r="I41" s="102"/>
      <c r="J41" s="102" t="s">
        <v>274</v>
      </c>
      <c r="K41" s="99" t="s">
        <v>251</v>
      </c>
      <c r="L41" s="102" t="s">
        <v>286</v>
      </c>
      <c r="M41" s="102" t="s">
        <v>281</v>
      </c>
      <c r="N41" s="112" t="str">
        <f t="shared" si="10"/>
        <v>該当しない
N/A</v>
      </c>
      <c r="O41" s="112" t="str">
        <f t="shared" si="1"/>
        <v>No</v>
      </c>
    </row>
    <row r="42" spans="1:15" ht="81">
      <c r="A42" s="94" t="s">
        <v>375</v>
      </c>
      <c r="B42" s="94" t="s">
        <v>364</v>
      </c>
      <c r="C42" s="94" t="s">
        <v>365</v>
      </c>
      <c r="D42" s="94" t="s">
        <v>376</v>
      </c>
      <c r="E42" s="91" t="e">
        <v>#REF!</v>
      </c>
      <c r="F42" s="91" t="e">
        <v>#REF!</v>
      </c>
      <c r="G42" s="91" t="e">
        <v>#REF!</v>
      </c>
      <c r="H42" s="91"/>
      <c r="I42" s="102"/>
      <c r="J42" s="102" t="s">
        <v>274</v>
      </c>
      <c r="K42" s="99" t="s">
        <v>251</v>
      </c>
      <c r="L42" s="102" t="s">
        <v>286</v>
      </c>
      <c r="M42" s="102" t="s">
        <v>281</v>
      </c>
      <c r="N42" s="112" t="str">
        <f t="shared" si="10"/>
        <v>該当しない
N/A</v>
      </c>
      <c r="O42" s="112" t="str">
        <f t="shared" si="1"/>
        <v>No</v>
      </c>
    </row>
    <row r="43" spans="1:15" ht="148.5">
      <c r="A43" s="94" t="s">
        <v>377</v>
      </c>
      <c r="B43" s="94" t="s">
        <v>378</v>
      </c>
      <c r="C43" s="94" t="s">
        <v>379</v>
      </c>
      <c r="D43" s="94" t="s">
        <v>380</v>
      </c>
      <c r="E43" s="91" t="e">
        <v>#REF!</v>
      </c>
      <c r="F43" s="91" t="e">
        <v>#REF!</v>
      </c>
      <c r="G43" s="91" t="e">
        <v>#REF!</v>
      </c>
      <c r="H43" s="91"/>
      <c r="I43" s="102" t="s">
        <v>280</v>
      </c>
      <c r="J43" s="102" t="s">
        <v>280</v>
      </c>
      <c r="K43" s="99" t="s">
        <v>251</v>
      </c>
      <c r="L43" s="102" t="s">
        <v>318</v>
      </c>
      <c r="M43" s="102" t="s">
        <v>281</v>
      </c>
      <c r="N43" s="112" t="str">
        <f t="shared" ref="N43:N47" si="11">IF(I43="該当する
Application period ends by the end of January 2023","該当する
Application period ends by the end of January 2023",IF(J43="該当する
Application period ends by the end of January 2023","該当する
Application period ends by the end of January 2023",IF(I43="未定
TBD","未定
TBD",IF(J43="未定
TBD","未定
TBD",IF(I43="該当しない
N/A","該当しない
N/A",IF(J43="該当しない
N/A","該当しない
N/A",""))))))</f>
        <v>未定
TBD</v>
      </c>
      <c r="O43" s="112" t="str">
        <f t="shared" si="1"/>
        <v>TBD</v>
      </c>
    </row>
    <row r="44" spans="1:15" ht="148.5">
      <c r="A44" s="94" t="s">
        <v>381</v>
      </c>
      <c r="B44" s="94" t="s">
        <v>378</v>
      </c>
      <c r="C44" s="94" t="s">
        <v>379</v>
      </c>
      <c r="D44" s="94" t="s">
        <v>382</v>
      </c>
      <c r="E44" s="91" t="e">
        <v>#REF!</v>
      </c>
      <c r="F44" s="91" t="e">
        <v>#REF!</v>
      </c>
      <c r="G44" s="91" t="e">
        <v>#REF!</v>
      </c>
      <c r="H44" s="91"/>
      <c r="I44" s="102" t="s">
        <v>280</v>
      </c>
      <c r="J44" s="102" t="s">
        <v>280</v>
      </c>
      <c r="K44" s="99" t="s">
        <v>251</v>
      </c>
      <c r="L44" s="102" t="s">
        <v>318</v>
      </c>
      <c r="M44" s="102" t="s">
        <v>281</v>
      </c>
      <c r="N44" s="112" t="str">
        <f t="shared" si="11"/>
        <v>未定
TBD</v>
      </c>
      <c r="O44" s="112" t="str">
        <f t="shared" si="1"/>
        <v>TBD</v>
      </c>
    </row>
    <row r="45" spans="1:15" ht="148.5">
      <c r="A45" s="94" t="s">
        <v>383</v>
      </c>
      <c r="B45" s="94" t="s">
        <v>378</v>
      </c>
      <c r="C45" s="94" t="s">
        <v>379</v>
      </c>
      <c r="D45" s="94" t="s">
        <v>384</v>
      </c>
      <c r="E45" s="91" t="e">
        <v>#REF!</v>
      </c>
      <c r="F45" s="91" t="e">
        <v>#REF!</v>
      </c>
      <c r="G45" s="91" t="e">
        <v>#REF!</v>
      </c>
      <c r="H45" s="91"/>
      <c r="I45" s="102" t="s">
        <v>280</v>
      </c>
      <c r="J45" s="102" t="s">
        <v>280</v>
      </c>
      <c r="K45" s="99" t="s">
        <v>251</v>
      </c>
      <c r="L45" s="102" t="s">
        <v>318</v>
      </c>
      <c r="M45" s="102" t="s">
        <v>281</v>
      </c>
      <c r="N45" s="112" t="str">
        <f t="shared" si="11"/>
        <v>未定
TBD</v>
      </c>
      <c r="O45" s="112" t="str">
        <f t="shared" si="1"/>
        <v>TBD</v>
      </c>
    </row>
    <row r="46" spans="1:15" ht="324">
      <c r="A46" s="94" t="s">
        <v>385</v>
      </c>
      <c r="B46" s="94" t="s">
        <v>378</v>
      </c>
      <c r="C46" s="94" t="s">
        <v>379</v>
      </c>
      <c r="D46" s="94" t="s">
        <v>386</v>
      </c>
      <c r="E46" s="91" t="e">
        <v>#REF!</v>
      </c>
      <c r="F46" s="91" t="e">
        <v>#REF!</v>
      </c>
      <c r="G46" s="91" t="e">
        <v>#REF!</v>
      </c>
      <c r="H46" s="91"/>
      <c r="I46" s="102" t="s">
        <v>274</v>
      </c>
      <c r="J46" s="102" t="s">
        <v>274</v>
      </c>
      <c r="K46" s="99" t="s">
        <v>251</v>
      </c>
      <c r="L46" s="102" t="s">
        <v>318</v>
      </c>
      <c r="M46" s="102" t="s">
        <v>281</v>
      </c>
      <c r="N46" s="112" t="str">
        <f t="shared" si="11"/>
        <v>該当しない
N/A</v>
      </c>
      <c r="O46" s="112" t="str">
        <f t="shared" si="1"/>
        <v>No</v>
      </c>
    </row>
    <row r="47" spans="1:15" ht="148.5">
      <c r="A47" s="94" t="s">
        <v>387</v>
      </c>
      <c r="B47" s="94" t="s">
        <v>378</v>
      </c>
      <c r="C47" s="94" t="s">
        <v>388</v>
      </c>
      <c r="D47" s="94" t="s">
        <v>389</v>
      </c>
      <c r="E47" s="91" t="e">
        <v>#REF!</v>
      </c>
      <c r="F47" s="91" t="e">
        <v>#REF!</v>
      </c>
      <c r="G47" s="91" t="e">
        <v>#REF!</v>
      </c>
      <c r="H47" s="91"/>
      <c r="I47" s="102" t="s">
        <v>274</v>
      </c>
      <c r="J47" s="102" t="s">
        <v>274</v>
      </c>
      <c r="K47" s="99" t="s">
        <v>251</v>
      </c>
      <c r="L47" s="102" t="s">
        <v>318</v>
      </c>
      <c r="M47" s="102" t="s">
        <v>281</v>
      </c>
      <c r="N47" s="112" t="str">
        <f t="shared" si="11"/>
        <v>該当しない
N/A</v>
      </c>
      <c r="O47" s="112" t="str">
        <f t="shared" si="1"/>
        <v>No</v>
      </c>
    </row>
    <row r="48" spans="1:15" ht="229.5">
      <c r="A48" s="94" t="s">
        <v>390</v>
      </c>
      <c r="B48" s="94" t="s">
        <v>378</v>
      </c>
      <c r="C48" s="94" t="s">
        <v>391</v>
      </c>
      <c r="D48" s="94" t="s">
        <v>392</v>
      </c>
      <c r="E48" s="91" t="e">
        <v>#REF!</v>
      </c>
      <c r="F48" s="91" t="e">
        <v>#REF!</v>
      </c>
      <c r="G48" s="91" t="e">
        <v>#REF!</v>
      </c>
      <c r="H48" s="91"/>
      <c r="I48" s="102"/>
      <c r="J48" s="102" t="s">
        <v>393</v>
      </c>
      <c r="K48" s="99" t="s">
        <v>251</v>
      </c>
      <c r="L48" s="102" t="s">
        <v>286</v>
      </c>
      <c r="M48" s="102" t="s">
        <v>258</v>
      </c>
      <c r="N48" s="112" t="str">
        <f t="shared" ref="N48:N53" si="12">J48</f>
        <v>該当しない
N/A</v>
      </c>
      <c r="O48" s="112" t="str">
        <f t="shared" si="1"/>
        <v>No</v>
      </c>
    </row>
    <row r="49" spans="1:15" ht="229.5">
      <c r="A49" s="94" t="s">
        <v>394</v>
      </c>
      <c r="B49" s="94" t="s">
        <v>378</v>
      </c>
      <c r="C49" s="94" t="s">
        <v>391</v>
      </c>
      <c r="D49" s="94" t="s">
        <v>395</v>
      </c>
      <c r="E49" s="91" t="e">
        <v>#REF!</v>
      </c>
      <c r="F49" s="91" t="e">
        <v>#REF!</v>
      </c>
      <c r="G49" s="91" t="e">
        <v>#REF!</v>
      </c>
      <c r="H49" s="91"/>
      <c r="I49" s="102"/>
      <c r="J49" s="102" t="s">
        <v>393</v>
      </c>
      <c r="K49" s="99" t="s">
        <v>251</v>
      </c>
      <c r="L49" s="102" t="s">
        <v>286</v>
      </c>
      <c r="M49" s="102" t="s">
        <v>253</v>
      </c>
      <c r="N49" s="112" t="str">
        <f t="shared" si="12"/>
        <v>該当しない
N/A</v>
      </c>
      <c r="O49" s="112" t="str">
        <f t="shared" si="1"/>
        <v>No</v>
      </c>
    </row>
    <row r="50" spans="1:15" ht="202.5">
      <c r="A50" s="94" t="s">
        <v>396</v>
      </c>
      <c r="B50" s="94" t="s">
        <v>378</v>
      </c>
      <c r="C50" s="94" t="s">
        <v>391</v>
      </c>
      <c r="D50" s="94" t="s">
        <v>397</v>
      </c>
      <c r="E50" s="91" t="e">
        <v>#REF!</v>
      </c>
      <c r="F50" s="91" t="e">
        <v>#REF!</v>
      </c>
      <c r="G50" s="91" t="e">
        <v>#REF!</v>
      </c>
      <c r="H50" s="91"/>
      <c r="I50" s="102"/>
      <c r="J50" s="102" t="s">
        <v>393</v>
      </c>
      <c r="K50" s="99" t="s">
        <v>251</v>
      </c>
      <c r="L50" s="102" t="s">
        <v>286</v>
      </c>
      <c r="M50" s="102" t="s">
        <v>253</v>
      </c>
      <c r="N50" s="112" t="str">
        <f t="shared" si="12"/>
        <v>該当しない
N/A</v>
      </c>
      <c r="O50" s="112" t="str">
        <f t="shared" si="1"/>
        <v>No</v>
      </c>
    </row>
    <row r="51" spans="1:15" ht="135">
      <c r="A51" s="94" t="s">
        <v>398</v>
      </c>
      <c r="B51" s="94" t="s">
        <v>378</v>
      </c>
      <c r="C51" s="94" t="s">
        <v>399</v>
      </c>
      <c r="D51" s="94" t="s">
        <v>400</v>
      </c>
      <c r="E51" s="91" t="e">
        <v>#REF!</v>
      </c>
      <c r="F51" s="91" t="e">
        <v>#REF!</v>
      </c>
      <c r="G51" s="91" t="e">
        <v>#REF!</v>
      </c>
      <c r="H51" s="91"/>
      <c r="I51" s="102"/>
      <c r="J51" s="102" t="s">
        <v>280</v>
      </c>
      <c r="K51" s="99" t="s">
        <v>251</v>
      </c>
      <c r="L51" s="102" t="s">
        <v>286</v>
      </c>
      <c r="M51" s="102" t="s">
        <v>281</v>
      </c>
      <c r="N51" s="112" t="str">
        <f t="shared" si="12"/>
        <v>未定
TBD</v>
      </c>
      <c r="O51" s="112" t="str">
        <f t="shared" si="1"/>
        <v>TBD</v>
      </c>
    </row>
    <row r="52" spans="1:15" ht="81">
      <c r="A52" s="94" t="s">
        <v>401</v>
      </c>
      <c r="B52" s="94" t="s">
        <v>378</v>
      </c>
      <c r="C52" s="94" t="s">
        <v>399</v>
      </c>
      <c r="D52" s="94" t="s">
        <v>402</v>
      </c>
      <c r="E52" s="91" t="e">
        <v>#REF!</v>
      </c>
      <c r="F52" s="91" t="e">
        <v>#REF!</v>
      </c>
      <c r="G52" s="91" t="e">
        <v>#REF!</v>
      </c>
      <c r="H52" s="91"/>
      <c r="I52" s="102"/>
      <c r="J52" s="102" t="s">
        <v>280</v>
      </c>
      <c r="K52" s="99" t="s">
        <v>251</v>
      </c>
      <c r="L52" s="102" t="s">
        <v>286</v>
      </c>
      <c r="M52" s="102" t="s">
        <v>281</v>
      </c>
      <c r="N52" s="112" t="str">
        <f t="shared" si="12"/>
        <v>未定
TBD</v>
      </c>
      <c r="O52" s="112" t="str">
        <f t="shared" si="1"/>
        <v>TBD</v>
      </c>
    </row>
    <row r="53" spans="1:15" ht="81">
      <c r="A53" s="94" t="s">
        <v>403</v>
      </c>
      <c r="B53" s="94" t="s">
        <v>378</v>
      </c>
      <c r="C53" s="94" t="s">
        <v>399</v>
      </c>
      <c r="D53" s="94" t="s">
        <v>402</v>
      </c>
      <c r="E53" s="91" t="e">
        <v>#REF!</v>
      </c>
      <c r="F53" s="91" t="e">
        <v>#REF!</v>
      </c>
      <c r="G53" s="91" t="e">
        <v>#REF!</v>
      </c>
      <c r="H53" s="91"/>
      <c r="I53" s="102"/>
      <c r="J53" s="102" t="s">
        <v>280</v>
      </c>
      <c r="K53" s="99" t="s">
        <v>251</v>
      </c>
      <c r="L53" s="102" t="s">
        <v>286</v>
      </c>
      <c r="M53" s="102" t="s">
        <v>281</v>
      </c>
      <c r="N53" s="112" t="str">
        <f t="shared" si="12"/>
        <v>未定
TBD</v>
      </c>
      <c r="O53" s="112" t="str">
        <f t="shared" si="1"/>
        <v>TBD</v>
      </c>
    </row>
    <row r="54" spans="1:15" ht="148.5">
      <c r="A54" s="94" t="s">
        <v>404</v>
      </c>
      <c r="B54" s="94" t="s">
        <v>378</v>
      </c>
      <c r="C54" s="94" t="s">
        <v>399</v>
      </c>
      <c r="D54" s="94" t="s">
        <v>405</v>
      </c>
      <c r="E54" s="91" t="e">
        <v>#REF!</v>
      </c>
      <c r="F54" s="91" t="e">
        <v>#REF!</v>
      </c>
      <c r="G54" s="91" t="e">
        <v>#REF!</v>
      </c>
      <c r="H54" s="91"/>
      <c r="I54" s="102" t="s">
        <v>280</v>
      </c>
      <c r="J54" s="102" t="s">
        <v>280</v>
      </c>
      <c r="K54" s="99" t="s">
        <v>251</v>
      </c>
      <c r="L54" s="102" t="s">
        <v>318</v>
      </c>
      <c r="M54" s="102" t="s">
        <v>281</v>
      </c>
      <c r="N54" s="112" t="str">
        <f t="shared" ref="N54:N57" si="13">IF(I54="該当する
Application period ends by the end of January 2023","該当する
Application period ends by the end of January 2023",IF(J54="該当する
Application period ends by the end of January 2023","該当する
Application period ends by the end of January 2023",IF(I54="未定
TBD","未定
TBD",IF(J54="未定
TBD","未定
TBD",IF(I54="該当しない
N/A","該当しない
N/A",IF(J54="該当しない
N/A","該当しない
N/A",""))))))</f>
        <v>未定
TBD</v>
      </c>
      <c r="O54" s="112" t="str">
        <f t="shared" si="1"/>
        <v>TBD</v>
      </c>
    </row>
    <row r="55" spans="1:15" ht="148.5">
      <c r="A55" s="94" t="s">
        <v>406</v>
      </c>
      <c r="B55" s="94" t="s">
        <v>378</v>
      </c>
      <c r="C55" s="94" t="s">
        <v>399</v>
      </c>
      <c r="D55" s="94" t="s">
        <v>407</v>
      </c>
      <c r="E55" s="91" t="e">
        <v>#REF!</v>
      </c>
      <c r="F55" s="91" t="e">
        <v>#REF!</v>
      </c>
      <c r="G55" s="91" t="e">
        <v>#REF!</v>
      </c>
      <c r="H55" s="91"/>
      <c r="I55" s="102" t="s">
        <v>280</v>
      </c>
      <c r="J55" s="102" t="s">
        <v>280</v>
      </c>
      <c r="K55" s="99" t="s">
        <v>251</v>
      </c>
      <c r="L55" s="102" t="s">
        <v>318</v>
      </c>
      <c r="M55" s="102" t="s">
        <v>281</v>
      </c>
      <c r="N55" s="112" t="str">
        <f t="shared" si="13"/>
        <v>未定
TBD</v>
      </c>
      <c r="O55" s="112" t="str">
        <f t="shared" si="1"/>
        <v>TBD</v>
      </c>
    </row>
    <row r="56" spans="1:15" ht="148.5">
      <c r="A56" s="94" t="s">
        <v>408</v>
      </c>
      <c r="B56" s="94" t="s">
        <v>378</v>
      </c>
      <c r="C56" s="94" t="s">
        <v>399</v>
      </c>
      <c r="D56" s="94" t="s">
        <v>409</v>
      </c>
      <c r="E56" s="91" t="e">
        <v>#REF!</v>
      </c>
      <c r="F56" s="91" t="e">
        <v>#REF!</v>
      </c>
      <c r="G56" s="91" t="e">
        <v>#REF!</v>
      </c>
      <c r="H56" s="91"/>
      <c r="I56" s="102" t="s">
        <v>280</v>
      </c>
      <c r="J56" s="102" t="s">
        <v>280</v>
      </c>
      <c r="K56" s="99" t="s">
        <v>251</v>
      </c>
      <c r="L56" s="102" t="s">
        <v>318</v>
      </c>
      <c r="M56" s="102" t="s">
        <v>281</v>
      </c>
      <c r="N56" s="112" t="str">
        <f t="shared" si="13"/>
        <v>未定
TBD</v>
      </c>
      <c r="O56" s="112" t="str">
        <f t="shared" si="1"/>
        <v>TBD</v>
      </c>
    </row>
    <row r="57" spans="1:15" ht="148.5">
      <c r="A57" s="94" t="s">
        <v>410</v>
      </c>
      <c r="B57" s="94" t="s">
        <v>378</v>
      </c>
      <c r="C57" s="94" t="s">
        <v>399</v>
      </c>
      <c r="D57" s="94" t="s">
        <v>411</v>
      </c>
      <c r="E57" s="91" t="e">
        <v>#REF!</v>
      </c>
      <c r="F57" s="91" t="e">
        <v>#REF!</v>
      </c>
      <c r="G57" s="91" t="e">
        <v>#REF!</v>
      </c>
      <c r="H57" s="91"/>
      <c r="I57" s="102" t="s">
        <v>280</v>
      </c>
      <c r="J57" s="102" t="s">
        <v>280</v>
      </c>
      <c r="K57" s="99" t="s">
        <v>251</v>
      </c>
      <c r="L57" s="102" t="s">
        <v>318</v>
      </c>
      <c r="M57" s="102" t="s">
        <v>281</v>
      </c>
      <c r="N57" s="112" t="str">
        <f t="shared" si="13"/>
        <v>未定
TBD</v>
      </c>
      <c r="O57" s="112" t="str">
        <f t="shared" si="1"/>
        <v>TBD</v>
      </c>
    </row>
    <row r="58" spans="1:15" ht="243">
      <c r="A58" s="94" t="s">
        <v>412</v>
      </c>
      <c r="B58" s="94" t="s">
        <v>378</v>
      </c>
      <c r="C58" s="94" t="s">
        <v>399</v>
      </c>
      <c r="D58" s="94" t="s">
        <v>413</v>
      </c>
      <c r="E58" s="91" t="e">
        <v>#REF!</v>
      </c>
      <c r="F58" s="91" t="e">
        <v>#REF!</v>
      </c>
      <c r="G58" s="91" t="e">
        <v>#REF!</v>
      </c>
      <c r="H58" s="91"/>
      <c r="I58" s="102"/>
      <c r="J58" s="102" t="s">
        <v>393</v>
      </c>
      <c r="K58" s="99" t="s">
        <v>251</v>
      </c>
      <c r="L58" s="102" t="s">
        <v>286</v>
      </c>
      <c r="M58" s="102" t="s">
        <v>253</v>
      </c>
      <c r="N58" s="112" t="str">
        <f t="shared" ref="N58:N59" si="14">J58</f>
        <v>該当しない
N/A</v>
      </c>
      <c r="O58" s="112" t="str">
        <f t="shared" si="1"/>
        <v>No</v>
      </c>
    </row>
    <row r="59" spans="1:15" ht="135">
      <c r="A59" s="94" t="s">
        <v>414</v>
      </c>
      <c r="B59" s="94" t="s">
        <v>415</v>
      </c>
      <c r="C59" s="94" t="s">
        <v>416</v>
      </c>
      <c r="D59" s="94" t="s">
        <v>417</v>
      </c>
      <c r="E59" s="91" t="e">
        <v>#REF!</v>
      </c>
      <c r="F59" s="91" t="e">
        <v>#REF!</v>
      </c>
      <c r="G59" s="91" t="e">
        <v>#REF!</v>
      </c>
      <c r="H59" s="91"/>
      <c r="I59" s="102"/>
      <c r="J59" s="102" t="s">
        <v>274</v>
      </c>
      <c r="K59" s="99" t="s">
        <v>251</v>
      </c>
      <c r="L59" s="102" t="s">
        <v>286</v>
      </c>
      <c r="M59" s="102" t="s">
        <v>281</v>
      </c>
      <c r="N59" s="112" t="str">
        <f t="shared" si="14"/>
        <v>該当しない
N/A</v>
      </c>
      <c r="O59" s="112" t="str">
        <f t="shared" si="1"/>
        <v>No</v>
      </c>
    </row>
    <row r="60" spans="1:15" ht="283.5">
      <c r="A60" s="94" t="s">
        <v>418</v>
      </c>
      <c r="B60" s="94" t="s">
        <v>419</v>
      </c>
      <c r="C60" s="94" t="s">
        <v>420</v>
      </c>
      <c r="D60" s="94" t="s">
        <v>421</v>
      </c>
      <c r="E60" s="91" t="e">
        <v>#REF!</v>
      </c>
      <c r="F60" s="91" t="e">
        <v>#REF!</v>
      </c>
      <c r="G60" s="91" t="e">
        <v>#REF!</v>
      </c>
      <c r="H60" s="91"/>
      <c r="I60" s="102" t="s">
        <v>274</v>
      </c>
      <c r="J60" s="102" t="s">
        <v>274</v>
      </c>
      <c r="K60" s="99" t="s">
        <v>251</v>
      </c>
      <c r="L60" s="102" t="s">
        <v>269</v>
      </c>
      <c r="M60" s="102" t="s">
        <v>281</v>
      </c>
      <c r="N60" s="112" t="str">
        <f>I60</f>
        <v>該当しない
N/A</v>
      </c>
      <c r="O60" s="112" t="str">
        <f t="shared" si="1"/>
        <v>No</v>
      </c>
    </row>
    <row r="61" spans="1:15" ht="94.5">
      <c r="A61" s="94" t="s">
        <v>422</v>
      </c>
      <c r="B61" s="94" t="s">
        <v>419</v>
      </c>
      <c r="C61" s="94" t="s">
        <v>420</v>
      </c>
      <c r="D61" s="94" t="s">
        <v>423</v>
      </c>
      <c r="E61" s="91" t="e">
        <v>#REF!</v>
      </c>
      <c r="F61" s="91" t="e">
        <v>#REF!</v>
      </c>
      <c r="G61" s="91" t="e">
        <v>#REF!</v>
      </c>
      <c r="H61" s="91"/>
      <c r="I61" s="102" t="s">
        <v>274</v>
      </c>
      <c r="J61" s="102" t="s">
        <v>274</v>
      </c>
      <c r="K61" s="99" t="s">
        <v>251</v>
      </c>
      <c r="L61" s="102" t="s">
        <v>286</v>
      </c>
      <c r="M61" s="102" t="s">
        <v>281</v>
      </c>
      <c r="N61" s="112" t="str">
        <f t="shared" ref="N61:N62" si="15">J61</f>
        <v>該当しない
N/A</v>
      </c>
      <c r="O61" s="112" t="str">
        <f t="shared" si="1"/>
        <v>No</v>
      </c>
    </row>
    <row r="62" spans="1:15" ht="175.5">
      <c r="A62" s="94" t="s">
        <v>424</v>
      </c>
      <c r="B62" s="94" t="s">
        <v>419</v>
      </c>
      <c r="C62" s="94" t="s">
        <v>420</v>
      </c>
      <c r="D62" s="94" t="s">
        <v>425</v>
      </c>
      <c r="E62" s="91" t="e">
        <v>#REF!</v>
      </c>
      <c r="F62" s="91" t="e">
        <v>#REF!</v>
      </c>
      <c r="G62" s="91" t="e">
        <v>#REF!</v>
      </c>
      <c r="H62" s="91"/>
      <c r="I62" s="102" t="s">
        <v>274</v>
      </c>
      <c r="J62" s="102" t="s">
        <v>274</v>
      </c>
      <c r="K62" s="99" t="s">
        <v>251</v>
      </c>
      <c r="L62" s="102" t="s">
        <v>286</v>
      </c>
      <c r="M62" s="102" t="s">
        <v>281</v>
      </c>
      <c r="N62" s="112" t="str">
        <f t="shared" si="15"/>
        <v>該当しない
N/A</v>
      </c>
      <c r="O62" s="112" t="str">
        <f t="shared" si="1"/>
        <v>No</v>
      </c>
    </row>
    <row r="63" spans="1:15" ht="108">
      <c r="A63" s="94" t="s">
        <v>426</v>
      </c>
      <c r="B63" s="94" t="s">
        <v>427</v>
      </c>
      <c r="C63" s="94" t="s">
        <v>428</v>
      </c>
      <c r="D63" s="94" t="s">
        <v>429</v>
      </c>
      <c r="E63" s="91" t="e">
        <v>#REF!</v>
      </c>
      <c r="F63" s="91" t="e">
        <v>#REF!</v>
      </c>
      <c r="G63" s="91" t="e">
        <v>#REF!</v>
      </c>
      <c r="H63" s="91"/>
      <c r="I63" s="102" t="s">
        <v>274</v>
      </c>
      <c r="J63" s="102"/>
      <c r="K63" s="99" t="s">
        <v>251</v>
      </c>
      <c r="L63" s="102" t="s">
        <v>269</v>
      </c>
      <c r="M63" s="102" t="s">
        <v>275</v>
      </c>
      <c r="N63" s="112" t="str">
        <f t="shared" ref="N63:N69" si="16">I63</f>
        <v>該当しない
N/A</v>
      </c>
      <c r="O63" s="112" t="str">
        <f t="shared" si="1"/>
        <v>No</v>
      </c>
    </row>
    <row r="64" spans="1:15" ht="108">
      <c r="A64" s="94" t="s">
        <v>430</v>
      </c>
      <c r="B64" s="94" t="s">
        <v>427</v>
      </c>
      <c r="C64" s="94" t="s">
        <v>428</v>
      </c>
      <c r="D64" s="94" t="s">
        <v>431</v>
      </c>
      <c r="E64" s="91" t="e">
        <v>#REF!</v>
      </c>
      <c r="F64" s="91" t="e">
        <v>#REF!</v>
      </c>
      <c r="G64" s="91" t="e">
        <v>#REF!</v>
      </c>
      <c r="H64" s="91"/>
      <c r="I64" s="102" t="s">
        <v>274</v>
      </c>
      <c r="J64" s="102"/>
      <c r="K64" s="99" t="s">
        <v>251</v>
      </c>
      <c r="L64" s="102" t="s">
        <v>269</v>
      </c>
      <c r="M64" s="102" t="s">
        <v>275</v>
      </c>
      <c r="N64" s="112" t="str">
        <f t="shared" si="16"/>
        <v>該当しない
N/A</v>
      </c>
      <c r="O64" s="112" t="str">
        <f t="shared" si="1"/>
        <v>No</v>
      </c>
    </row>
    <row r="65" spans="1:15" ht="135">
      <c r="A65" s="94" t="s">
        <v>432</v>
      </c>
      <c r="B65" s="94" t="s">
        <v>427</v>
      </c>
      <c r="C65" s="94" t="s">
        <v>428</v>
      </c>
      <c r="D65" s="94" t="s">
        <v>433</v>
      </c>
      <c r="E65" s="91" t="e">
        <v>#REF!</v>
      </c>
      <c r="F65" s="91" t="e">
        <v>#REF!</v>
      </c>
      <c r="G65" s="91" t="e">
        <v>#REF!</v>
      </c>
      <c r="H65" s="91"/>
      <c r="I65" s="102" t="s">
        <v>274</v>
      </c>
      <c r="J65" s="102"/>
      <c r="K65" s="99" t="s">
        <v>251</v>
      </c>
      <c r="L65" s="102" t="s">
        <v>269</v>
      </c>
      <c r="M65" s="102" t="s">
        <v>275</v>
      </c>
      <c r="N65" s="112" t="str">
        <f t="shared" si="16"/>
        <v>該当しない
N/A</v>
      </c>
      <c r="O65" s="112" t="str">
        <f t="shared" si="1"/>
        <v>No</v>
      </c>
    </row>
    <row r="66" spans="1:15" ht="378">
      <c r="A66" s="94" t="s">
        <v>434</v>
      </c>
      <c r="B66" s="94" t="s">
        <v>427</v>
      </c>
      <c r="C66" s="94" t="s">
        <v>428</v>
      </c>
      <c r="D66" s="94" t="s">
        <v>435</v>
      </c>
      <c r="E66" s="91" t="e">
        <v>#REF!</v>
      </c>
      <c r="F66" s="91" t="e">
        <v>#REF!</v>
      </c>
      <c r="G66" s="91" t="e">
        <v>#REF!</v>
      </c>
      <c r="H66" s="91"/>
      <c r="I66" s="102" t="s">
        <v>274</v>
      </c>
      <c r="J66" s="102"/>
      <c r="K66" s="99" t="s">
        <v>251</v>
      </c>
      <c r="L66" s="102" t="s">
        <v>269</v>
      </c>
      <c r="M66" s="102" t="s">
        <v>275</v>
      </c>
      <c r="N66" s="112" t="str">
        <f t="shared" si="16"/>
        <v>該当しない
N/A</v>
      </c>
      <c r="O66" s="112" t="str">
        <f t="shared" si="1"/>
        <v>No</v>
      </c>
    </row>
    <row r="67" spans="1:15" ht="283.5">
      <c r="A67" s="94" t="s">
        <v>436</v>
      </c>
      <c r="B67" s="94" t="s">
        <v>427</v>
      </c>
      <c r="C67" s="94" t="s">
        <v>428</v>
      </c>
      <c r="D67" s="94" t="s">
        <v>437</v>
      </c>
      <c r="E67" s="91" t="e">
        <v>#REF!</v>
      </c>
      <c r="F67" s="91" t="e">
        <v>#REF!</v>
      </c>
      <c r="G67" s="91" t="e">
        <v>#REF!</v>
      </c>
      <c r="H67" s="91"/>
      <c r="I67" s="102" t="s">
        <v>274</v>
      </c>
      <c r="J67" s="102"/>
      <c r="K67" s="99" t="s">
        <v>251</v>
      </c>
      <c r="L67" s="102" t="s">
        <v>269</v>
      </c>
      <c r="M67" s="102" t="s">
        <v>275</v>
      </c>
      <c r="N67" s="112" t="str">
        <f t="shared" si="16"/>
        <v>該当しない
N/A</v>
      </c>
      <c r="O67" s="112" t="str">
        <f t="shared" ref="O67:O130" si="17">IF(N67="未定
TBD","TBD",IF(N67="該当する
Application period ends by the end of January 2023","Yes","No"))</f>
        <v>No</v>
      </c>
    </row>
    <row r="68" spans="1:15" ht="67.5">
      <c r="A68" s="94" t="s">
        <v>438</v>
      </c>
      <c r="B68" s="94" t="s">
        <v>427</v>
      </c>
      <c r="C68" s="94" t="s">
        <v>439</v>
      </c>
      <c r="D68" s="94" t="s">
        <v>440</v>
      </c>
      <c r="E68" s="91" t="e">
        <v>#REF!</v>
      </c>
      <c r="F68" s="91" t="e">
        <v>#REF!</v>
      </c>
      <c r="G68" s="91" t="e">
        <v>#REF!</v>
      </c>
      <c r="H68" s="91"/>
      <c r="I68" s="102" t="s">
        <v>280</v>
      </c>
      <c r="J68" s="102"/>
      <c r="K68" s="99" t="s">
        <v>251</v>
      </c>
      <c r="L68" s="102" t="s">
        <v>269</v>
      </c>
      <c r="M68" s="102" t="s">
        <v>275</v>
      </c>
      <c r="N68" s="112" t="str">
        <f t="shared" si="16"/>
        <v>未定
TBD</v>
      </c>
      <c r="O68" s="112" t="str">
        <f t="shared" si="17"/>
        <v>TBD</v>
      </c>
    </row>
    <row r="69" spans="1:15" ht="81">
      <c r="A69" s="94" t="s">
        <v>441</v>
      </c>
      <c r="B69" s="94" t="s">
        <v>427</v>
      </c>
      <c r="C69" s="94" t="s">
        <v>439</v>
      </c>
      <c r="D69" s="94" t="s">
        <v>442</v>
      </c>
      <c r="E69" s="91" t="e">
        <v>#REF!</v>
      </c>
      <c r="F69" s="91" t="e">
        <v>#REF!</v>
      </c>
      <c r="G69" s="91" t="e">
        <v>#REF!</v>
      </c>
      <c r="H69" s="91"/>
      <c r="I69" s="102" t="s">
        <v>280</v>
      </c>
      <c r="J69" s="102"/>
      <c r="K69" s="99" t="s">
        <v>251</v>
      </c>
      <c r="L69" s="102" t="s">
        <v>269</v>
      </c>
      <c r="M69" s="102" t="s">
        <v>275</v>
      </c>
      <c r="N69" s="112" t="str">
        <f t="shared" si="16"/>
        <v>未定
TBD</v>
      </c>
      <c r="O69" s="112" t="str">
        <f t="shared" si="17"/>
        <v>TBD</v>
      </c>
    </row>
    <row r="70" spans="1:15" ht="81">
      <c r="A70" s="94" t="s">
        <v>443</v>
      </c>
      <c r="B70" s="94" t="s">
        <v>444</v>
      </c>
      <c r="C70" s="94" t="s">
        <v>265</v>
      </c>
      <c r="D70" s="94" t="s">
        <v>316</v>
      </c>
      <c r="E70" s="91" t="e">
        <v>#REF!</v>
      </c>
      <c r="F70" s="91" t="e">
        <v>#REF!</v>
      </c>
      <c r="G70" s="91" t="e">
        <v>#REF!</v>
      </c>
      <c r="H70" s="91"/>
      <c r="I70" s="102"/>
      <c r="J70" s="102" t="s">
        <v>393</v>
      </c>
      <c r="K70" s="99" t="s">
        <v>251</v>
      </c>
      <c r="L70" s="102" t="s">
        <v>286</v>
      </c>
      <c r="M70" s="102" t="s">
        <v>275</v>
      </c>
      <c r="N70" s="112" t="str">
        <f t="shared" ref="N70:N71" si="18">J70</f>
        <v>該当しない
N/A</v>
      </c>
      <c r="O70" s="112" t="str">
        <f t="shared" si="17"/>
        <v>No</v>
      </c>
    </row>
    <row r="71" spans="1:15" ht="81">
      <c r="A71" s="94" t="s">
        <v>445</v>
      </c>
      <c r="B71" s="94" t="s">
        <v>446</v>
      </c>
      <c r="C71" s="94" t="s">
        <v>447</v>
      </c>
      <c r="D71" s="94" t="s">
        <v>448</v>
      </c>
      <c r="E71" s="91" t="e">
        <v>#REF!</v>
      </c>
      <c r="F71" s="91" t="e">
        <v>#REF!</v>
      </c>
      <c r="G71" s="91" t="e">
        <v>#REF!</v>
      </c>
      <c r="H71" s="91"/>
      <c r="I71" s="102"/>
      <c r="J71" s="102" t="s">
        <v>274</v>
      </c>
      <c r="K71" s="99" t="s">
        <v>251</v>
      </c>
      <c r="L71" s="102" t="s">
        <v>286</v>
      </c>
      <c r="M71" s="102" t="s">
        <v>281</v>
      </c>
      <c r="N71" s="112" t="str">
        <f t="shared" si="18"/>
        <v>該当しない
N/A</v>
      </c>
      <c r="O71" s="112" t="str">
        <f t="shared" si="17"/>
        <v>No</v>
      </c>
    </row>
    <row r="72" spans="1:15" ht="148.5">
      <c r="A72" s="94" t="s">
        <v>449</v>
      </c>
      <c r="B72" s="94" t="s">
        <v>446</v>
      </c>
      <c r="C72" s="94" t="s">
        <v>450</v>
      </c>
      <c r="D72" s="94" t="s">
        <v>451</v>
      </c>
      <c r="E72" s="91" t="e">
        <v>#REF!</v>
      </c>
      <c r="F72" s="91" t="e">
        <v>#REF!</v>
      </c>
      <c r="G72" s="91" t="e">
        <v>#REF!</v>
      </c>
      <c r="H72" s="91"/>
      <c r="I72" s="102" t="s">
        <v>280</v>
      </c>
      <c r="J72" s="102" t="s">
        <v>393</v>
      </c>
      <c r="K72" s="99" t="s">
        <v>251</v>
      </c>
      <c r="L72" s="102" t="s">
        <v>318</v>
      </c>
      <c r="M72" s="102" t="s">
        <v>281</v>
      </c>
      <c r="N72" s="112" t="str">
        <f t="shared" ref="N72:N73" si="19">IF(I72="該当する
Application period ends by the end of January 2023","該当する
Application period ends by the end of January 2023",IF(J72="該当する
Application period ends by the end of January 2023","該当する
Application period ends by the end of January 2023",IF(I72="未定
TBD","未定
TBD",IF(J72="未定
TBD","未定
TBD",IF(I72="該当しない
N/A","該当しない
N/A",IF(J72="該当しない
N/A","該当しない
N/A",""))))))</f>
        <v>未定
TBD</v>
      </c>
      <c r="O72" s="112" t="str">
        <f t="shared" si="17"/>
        <v>TBD</v>
      </c>
    </row>
    <row r="73" spans="1:15" ht="283.5">
      <c r="A73" s="94" t="s">
        <v>452</v>
      </c>
      <c r="B73" s="94" t="s">
        <v>444</v>
      </c>
      <c r="C73" s="94" t="s">
        <v>262</v>
      </c>
      <c r="D73" s="94" t="s">
        <v>453</v>
      </c>
      <c r="E73" s="91" t="e">
        <v>#REF!</v>
      </c>
      <c r="F73" s="91" t="e">
        <v>#REF!</v>
      </c>
      <c r="G73" s="91" t="e">
        <v>#REF!</v>
      </c>
      <c r="H73" s="91"/>
      <c r="I73" s="102" t="s">
        <v>280</v>
      </c>
      <c r="J73" s="102" t="s">
        <v>393</v>
      </c>
      <c r="K73" s="99" t="s">
        <v>251</v>
      </c>
      <c r="L73" s="102" t="s">
        <v>318</v>
      </c>
      <c r="M73" s="102" t="s">
        <v>281</v>
      </c>
      <c r="N73" s="112" t="str">
        <f t="shared" si="19"/>
        <v>未定
TBD</v>
      </c>
      <c r="O73" s="112" t="str">
        <f t="shared" si="17"/>
        <v>TBD</v>
      </c>
    </row>
    <row r="74" spans="1:15" ht="135">
      <c r="A74" s="94" t="s">
        <v>454</v>
      </c>
      <c r="B74" s="94" t="s">
        <v>444</v>
      </c>
      <c r="C74" s="94" t="s">
        <v>248</v>
      </c>
      <c r="D74" s="94" t="s">
        <v>455</v>
      </c>
      <c r="E74" s="91" t="e">
        <v>#REF!</v>
      </c>
      <c r="F74" s="91" t="e">
        <v>#REF!</v>
      </c>
      <c r="G74" s="91" t="e">
        <v>#REF!</v>
      </c>
      <c r="H74" s="91"/>
      <c r="I74" s="102" t="s">
        <v>280</v>
      </c>
      <c r="J74" s="102" t="s">
        <v>393</v>
      </c>
      <c r="K74" s="99" t="s">
        <v>251</v>
      </c>
      <c r="L74" s="102" t="s">
        <v>269</v>
      </c>
      <c r="M74" s="102" t="s">
        <v>281</v>
      </c>
      <c r="N74" s="112" t="str">
        <f>I74</f>
        <v>未定
TBD</v>
      </c>
      <c r="O74" s="112" t="str">
        <f t="shared" si="17"/>
        <v>TBD</v>
      </c>
    </row>
    <row r="75" spans="1:15" ht="189">
      <c r="A75" s="94" t="s">
        <v>456</v>
      </c>
      <c r="B75" s="94" t="s">
        <v>444</v>
      </c>
      <c r="C75" s="94" t="s">
        <v>457</v>
      </c>
      <c r="D75" s="94" t="s">
        <v>458</v>
      </c>
      <c r="E75" s="91" t="e">
        <v>#REF!</v>
      </c>
      <c r="F75" s="91" t="e">
        <v>#REF!</v>
      </c>
      <c r="G75" s="91" t="e">
        <v>#REF!</v>
      </c>
      <c r="H75" s="91"/>
      <c r="I75" s="102" t="s">
        <v>280</v>
      </c>
      <c r="J75" s="102" t="s">
        <v>393</v>
      </c>
      <c r="K75" s="99" t="s">
        <v>251</v>
      </c>
      <c r="L75" s="102" t="s">
        <v>318</v>
      </c>
      <c r="M75" s="102" t="s">
        <v>275</v>
      </c>
      <c r="N75" s="112" t="str">
        <f t="shared" ref="N75:N81" si="20">IF(I75="該当する
Application period ends by the end of January 2023","該当する
Application period ends by the end of January 2023",IF(J75="該当する
Application period ends by the end of January 2023","該当する
Application period ends by the end of January 2023",IF(I75="未定
TBD","未定
TBD",IF(J75="未定
TBD","未定
TBD",IF(I75="該当しない
N/A","該当しない
N/A",IF(J75="該当しない
N/A","該当しない
N/A",""))))))</f>
        <v>未定
TBD</v>
      </c>
      <c r="O75" s="112" t="str">
        <f t="shared" si="17"/>
        <v>TBD</v>
      </c>
    </row>
    <row r="76" spans="1:15" ht="148.5">
      <c r="A76" s="94" t="s">
        <v>459</v>
      </c>
      <c r="B76" s="94" t="s">
        <v>444</v>
      </c>
      <c r="C76" s="94" t="s">
        <v>248</v>
      </c>
      <c r="D76" s="94" t="s">
        <v>460</v>
      </c>
      <c r="E76" s="91" t="e">
        <v>#REF!</v>
      </c>
      <c r="F76" s="91" t="e">
        <v>#REF!</v>
      </c>
      <c r="G76" s="91" t="e">
        <v>#REF!</v>
      </c>
      <c r="H76" s="91"/>
      <c r="I76" s="102" t="s">
        <v>280</v>
      </c>
      <c r="J76" s="102" t="s">
        <v>393</v>
      </c>
      <c r="K76" s="99" t="s">
        <v>251</v>
      </c>
      <c r="L76" s="102" t="s">
        <v>318</v>
      </c>
      <c r="M76" s="102" t="s">
        <v>281</v>
      </c>
      <c r="N76" s="112" t="str">
        <f t="shared" si="20"/>
        <v>未定
TBD</v>
      </c>
      <c r="O76" s="112" t="str">
        <f t="shared" si="17"/>
        <v>TBD</v>
      </c>
    </row>
    <row r="77" spans="1:15" ht="229.5">
      <c r="A77" s="94" t="s">
        <v>461</v>
      </c>
      <c r="B77" s="94" t="s">
        <v>446</v>
      </c>
      <c r="C77" s="94" t="s">
        <v>248</v>
      </c>
      <c r="D77" s="94" t="s">
        <v>462</v>
      </c>
      <c r="E77" s="91" t="e">
        <v>#REF!</v>
      </c>
      <c r="F77" s="91" t="e">
        <v>#REF!</v>
      </c>
      <c r="G77" s="91" t="e">
        <v>#REF!</v>
      </c>
      <c r="H77" s="91"/>
      <c r="I77" s="102" t="s">
        <v>280</v>
      </c>
      <c r="J77" s="102" t="s">
        <v>393</v>
      </c>
      <c r="K77" s="99" t="s">
        <v>251</v>
      </c>
      <c r="L77" s="102" t="s">
        <v>318</v>
      </c>
      <c r="M77" s="102" t="s">
        <v>281</v>
      </c>
      <c r="N77" s="112" t="str">
        <f t="shared" si="20"/>
        <v>未定
TBD</v>
      </c>
      <c r="O77" s="112" t="str">
        <f t="shared" si="17"/>
        <v>TBD</v>
      </c>
    </row>
    <row r="78" spans="1:15" ht="148.5">
      <c r="A78" s="94" t="s">
        <v>463</v>
      </c>
      <c r="B78" s="94" t="s">
        <v>446</v>
      </c>
      <c r="C78" s="94" t="s">
        <v>248</v>
      </c>
      <c r="D78" s="94" t="s">
        <v>464</v>
      </c>
      <c r="E78" s="91" t="e">
        <v>#REF!</v>
      </c>
      <c r="F78" s="91" t="e">
        <v>#REF!</v>
      </c>
      <c r="G78" s="91" t="e">
        <v>#REF!</v>
      </c>
      <c r="H78" s="91"/>
      <c r="I78" s="102" t="s">
        <v>280</v>
      </c>
      <c r="J78" s="102" t="s">
        <v>393</v>
      </c>
      <c r="K78" s="99" t="s">
        <v>251</v>
      </c>
      <c r="L78" s="102" t="s">
        <v>318</v>
      </c>
      <c r="M78" s="102" t="s">
        <v>281</v>
      </c>
      <c r="N78" s="112" t="str">
        <f t="shared" si="20"/>
        <v>未定
TBD</v>
      </c>
      <c r="O78" s="112" t="str">
        <f t="shared" si="17"/>
        <v>TBD</v>
      </c>
    </row>
    <row r="79" spans="1:15" ht="229.5">
      <c r="A79" s="94" t="s">
        <v>465</v>
      </c>
      <c r="B79" s="94" t="s">
        <v>444</v>
      </c>
      <c r="C79" s="94" t="s">
        <v>466</v>
      </c>
      <c r="D79" s="94" t="s">
        <v>462</v>
      </c>
      <c r="E79" s="91" t="e">
        <v>#REF!</v>
      </c>
      <c r="F79" s="91" t="e">
        <v>#REF!</v>
      </c>
      <c r="G79" s="91" t="e">
        <v>#REF!</v>
      </c>
      <c r="H79" s="91"/>
      <c r="I79" s="102" t="s">
        <v>280</v>
      </c>
      <c r="J79" s="102" t="s">
        <v>393</v>
      </c>
      <c r="K79" s="99" t="s">
        <v>251</v>
      </c>
      <c r="L79" s="102" t="s">
        <v>343</v>
      </c>
      <c r="M79" s="102" t="s">
        <v>281</v>
      </c>
      <c r="N79" s="112" t="str">
        <f t="shared" si="20"/>
        <v>未定
TBD</v>
      </c>
      <c r="O79" s="112" t="str">
        <f t="shared" si="17"/>
        <v>TBD</v>
      </c>
    </row>
    <row r="80" spans="1:15" ht="175.5">
      <c r="A80" s="94" t="s">
        <v>467</v>
      </c>
      <c r="B80" s="94" t="s">
        <v>444</v>
      </c>
      <c r="C80" s="94" t="s">
        <v>466</v>
      </c>
      <c r="D80" s="94" t="s">
        <v>468</v>
      </c>
      <c r="E80" s="91" t="e">
        <v>#REF!</v>
      </c>
      <c r="F80" s="91" t="e">
        <v>#REF!</v>
      </c>
      <c r="G80" s="91" t="e">
        <v>#REF!</v>
      </c>
      <c r="H80" s="91"/>
      <c r="I80" s="102" t="s">
        <v>280</v>
      </c>
      <c r="J80" s="102" t="s">
        <v>393</v>
      </c>
      <c r="K80" s="99" t="s">
        <v>251</v>
      </c>
      <c r="L80" s="102" t="s">
        <v>343</v>
      </c>
      <c r="M80" s="102" t="s">
        <v>281</v>
      </c>
      <c r="N80" s="112" t="str">
        <f t="shared" si="20"/>
        <v>未定
TBD</v>
      </c>
      <c r="O80" s="112" t="str">
        <f t="shared" si="17"/>
        <v>TBD</v>
      </c>
    </row>
    <row r="81" spans="1:15" ht="148.5">
      <c r="A81" s="94" t="s">
        <v>469</v>
      </c>
      <c r="B81" s="94" t="s">
        <v>470</v>
      </c>
      <c r="C81" s="94" t="s">
        <v>471</v>
      </c>
      <c r="D81" s="94" t="s">
        <v>316</v>
      </c>
      <c r="E81" s="91" t="e">
        <v>#REF!</v>
      </c>
      <c r="F81" s="91" t="e">
        <v>#REF!</v>
      </c>
      <c r="G81" s="91" t="e">
        <v>#REF!</v>
      </c>
      <c r="H81" s="91"/>
      <c r="I81" s="102" t="s">
        <v>274</v>
      </c>
      <c r="J81" s="102" t="s">
        <v>274</v>
      </c>
      <c r="K81" s="99" t="s">
        <v>251</v>
      </c>
      <c r="L81" s="102" t="s">
        <v>318</v>
      </c>
      <c r="M81" s="102" t="s">
        <v>281</v>
      </c>
      <c r="N81" s="112" t="str">
        <f t="shared" si="20"/>
        <v>該当しない
N/A</v>
      </c>
      <c r="O81" s="112" t="str">
        <f t="shared" si="17"/>
        <v>No</v>
      </c>
    </row>
    <row r="82" spans="1:15" ht="67.5">
      <c r="A82" s="94" t="s">
        <v>472</v>
      </c>
      <c r="B82" s="94" t="s">
        <v>470</v>
      </c>
      <c r="C82" s="94" t="s">
        <v>349</v>
      </c>
      <c r="D82" s="94" t="s">
        <v>316</v>
      </c>
      <c r="E82" s="91" t="e">
        <v>#REF!</v>
      </c>
      <c r="F82" s="91" t="e">
        <v>#REF!</v>
      </c>
      <c r="G82" s="91" t="e">
        <v>#REF!</v>
      </c>
      <c r="H82" s="91"/>
      <c r="I82" s="102" t="s">
        <v>274</v>
      </c>
      <c r="J82" s="102" t="s">
        <v>274</v>
      </c>
      <c r="K82" s="99" t="s">
        <v>251</v>
      </c>
      <c r="L82" s="102" t="s">
        <v>269</v>
      </c>
      <c r="M82" s="102" t="s">
        <v>281</v>
      </c>
      <c r="N82" s="112" t="str">
        <f>I82</f>
        <v>該当しない
N/A</v>
      </c>
      <c r="O82" s="112" t="str">
        <f t="shared" si="17"/>
        <v>No</v>
      </c>
    </row>
    <row r="83" spans="1:15" ht="162">
      <c r="A83" s="94" t="s">
        <v>473</v>
      </c>
      <c r="B83" s="94" t="s">
        <v>474</v>
      </c>
      <c r="C83" s="94" t="s">
        <v>475</v>
      </c>
      <c r="D83" s="94" t="s">
        <v>476</v>
      </c>
      <c r="E83" s="91" t="e">
        <v>#REF!</v>
      </c>
      <c r="F83" s="91" t="e">
        <v>#REF!</v>
      </c>
      <c r="G83" s="91" t="e">
        <v>#REF!</v>
      </c>
      <c r="H83" s="91"/>
      <c r="I83" s="102" t="s">
        <v>274</v>
      </c>
      <c r="J83" s="102" t="s">
        <v>274</v>
      </c>
      <c r="K83" s="99" t="s">
        <v>251</v>
      </c>
      <c r="L83" s="102" t="s">
        <v>286</v>
      </c>
      <c r="M83" s="102" t="s">
        <v>275</v>
      </c>
      <c r="N83" s="112" t="str">
        <f t="shared" ref="N83:N86" si="21">J83</f>
        <v>該当しない
N/A</v>
      </c>
      <c r="O83" s="112" t="str">
        <f t="shared" si="17"/>
        <v>No</v>
      </c>
    </row>
    <row r="84" spans="1:15" ht="148.5">
      <c r="A84" s="94" t="s">
        <v>477</v>
      </c>
      <c r="B84" s="94" t="s">
        <v>478</v>
      </c>
      <c r="C84" s="94" t="s">
        <v>479</v>
      </c>
      <c r="D84" s="94" t="s">
        <v>480</v>
      </c>
      <c r="E84" s="91" t="e">
        <v>#REF!</v>
      </c>
      <c r="F84" s="91" t="e">
        <v>#REF!</v>
      </c>
      <c r="G84" s="91" t="e">
        <v>#REF!</v>
      </c>
      <c r="H84" s="91"/>
      <c r="I84" s="102" t="s">
        <v>274</v>
      </c>
      <c r="J84" s="102" t="s">
        <v>274</v>
      </c>
      <c r="K84" s="99" t="s">
        <v>251</v>
      </c>
      <c r="L84" s="102" t="s">
        <v>286</v>
      </c>
      <c r="M84" s="102" t="s">
        <v>275</v>
      </c>
      <c r="N84" s="112" t="str">
        <f t="shared" si="21"/>
        <v>該当しない
N/A</v>
      </c>
      <c r="O84" s="112" t="str">
        <f t="shared" si="17"/>
        <v>No</v>
      </c>
    </row>
    <row r="85" spans="1:15" ht="148.5">
      <c r="A85" s="94" t="s">
        <v>481</v>
      </c>
      <c r="B85" s="94" t="s">
        <v>478</v>
      </c>
      <c r="C85" s="94" t="s">
        <v>479</v>
      </c>
      <c r="D85" s="94" t="s">
        <v>480</v>
      </c>
      <c r="E85" s="91" t="e">
        <v>#REF!</v>
      </c>
      <c r="F85" s="91" t="e">
        <v>#REF!</v>
      </c>
      <c r="G85" s="91" t="e">
        <v>#REF!</v>
      </c>
      <c r="H85" s="91"/>
      <c r="I85" s="102" t="s">
        <v>274</v>
      </c>
      <c r="J85" s="102" t="s">
        <v>274</v>
      </c>
      <c r="K85" s="99" t="s">
        <v>251</v>
      </c>
      <c r="L85" s="102" t="s">
        <v>286</v>
      </c>
      <c r="M85" s="102" t="s">
        <v>275</v>
      </c>
      <c r="N85" s="112" t="str">
        <f t="shared" si="21"/>
        <v>該当しない
N/A</v>
      </c>
      <c r="O85" s="112" t="str">
        <f t="shared" si="17"/>
        <v>No</v>
      </c>
    </row>
    <row r="86" spans="1:15" ht="148.5">
      <c r="A86" s="94" t="s">
        <v>482</v>
      </c>
      <c r="B86" s="94" t="s">
        <v>478</v>
      </c>
      <c r="C86" s="94" t="s">
        <v>479</v>
      </c>
      <c r="D86" s="94" t="s">
        <v>483</v>
      </c>
      <c r="E86" s="91" t="e">
        <v>#REF!</v>
      </c>
      <c r="F86" s="91" t="e">
        <v>#REF!</v>
      </c>
      <c r="G86" s="91" t="e">
        <v>#REF!</v>
      </c>
      <c r="H86" s="91"/>
      <c r="I86" s="102" t="s">
        <v>274</v>
      </c>
      <c r="J86" s="102" t="s">
        <v>274</v>
      </c>
      <c r="K86" s="99" t="s">
        <v>251</v>
      </c>
      <c r="L86" s="102" t="s">
        <v>286</v>
      </c>
      <c r="M86" s="102" t="s">
        <v>275</v>
      </c>
      <c r="N86" s="112" t="str">
        <f t="shared" si="21"/>
        <v>該当しない
N/A</v>
      </c>
      <c r="O86" s="112" t="str">
        <f t="shared" si="17"/>
        <v>No</v>
      </c>
    </row>
    <row r="87" spans="1:15" ht="148.5">
      <c r="A87" s="94" t="s">
        <v>484</v>
      </c>
      <c r="B87" s="94" t="s">
        <v>478</v>
      </c>
      <c r="C87" s="94" t="s">
        <v>479</v>
      </c>
      <c r="D87" s="94" t="s">
        <v>483</v>
      </c>
      <c r="E87" s="91" t="e">
        <v>#REF!</v>
      </c>
      <c r="F87" s="91" t="e">
        <v>#REF!</v>
      </c>
      <c r="G87" s="91" t="e">
        <v>#REF!</v>
      </c>
      <c r="H87" s="91"/>
      <c r="I87" s="102" t="s">
        <v>274</v>
      </c>
      <c r="J87" s="102" t="s">
        <v>274</v>
      </c>
      <c r="K87" s="99" t="s">
        <v>251</v>
      </c>
      <c r="L87" s="102" t="s">
        <v>318</v>
      </c>
      <c r="M87" s="102" t="s">
        <v>275</v>
      </c>
      <c r="N87" s="112" t="str">
        <f t="shared" ref="N87:N90" si="22">IF(I87="該当する
Application period ends by the end of January 2023","該当する
Application period ends by the end of January 2023",IF(J87="該当する
Application period ends by the end of January 2023","該当する
Application period ends by the end of January 2023",IF(I87="未定
TBD","未定
TBD",IF(J87="未定
TBD","未定
TBD",IF(I87="該当しない
N/A","該当しない
N/A",IF(J87="該当しない
N/A","該当しない
N/A",""))))))</f>
        <v>該当しない
N/A</v>
      </c>
      <c r="O87" s="112" t="str">
        <f t="shared" si="17"/>
        <v>No</v>
      </c>
    </row>
    <row r="88" spans="1:15" ht="148.5">
      <c r="A88" s="94" t="s">
        <v>485</v>
      </c>
      <c r="B88" s="94" t="s">
        <v>478</v>
      </c>
      <c r="C88" s="94" t="s">
        <v>479</v>
      </c>
      <c r="D88" s="94" t="s">
        <v>483</v>
      </c>
      <c r="E88" s="91" t="e">
        <v>#REF!</v>
      </c>
      <c r="F88" s="91" t="e">
        <v>#REF!</v>
      </c>
      <c r="G88" s="91" t="e">
        <v>#REF!</v>
      </c>
      <c r="H88" s="91"/>
      <c r="I88" s="102" t="s">
        <v>274</v>
      </c>
      <c r="J88" s="102" t="s">
        <v>274</v>
      </c>
      <c r="K88" s="99" t="s">
        <v>251</v>
      </c>
      <c r="L88" s="102" t="s">
        <v>318</v>
      </c>
      <c r="M88" s="102" t="s">
        <v>275</v>
      </c>
      <c r="N88" s="112" t="str">
        <f t="shared" si="22"/>
        <v>該当しない
N/A</v>
      </c>
      <c r="O88" s="112" t="str">
        <f t="shared" si="17"/>
        <v>No</v>
      </c>
    </row>
    <row r="89" spans="1:15" ht="148.5">
      <c r="A89" s="94" t="s">
        <v>486</v>
      </c>
      <c r="B89" s="94" t="s">
        <v>478</v>
      </c>
      <c r="C89" s="94" t="s">
        <v>479</v>
      </c>
      <c r="D89" s="94" t="s">
        <v>480</v>
      </c>
      <c r="E89" s="91" t="e">
        <v>#REF!</v>
      </c>
      <c r="F89" s="91" t="e">
        <v>#REF!</v>
      </c>
      <c r="G89" s="91" t="e">
        <v>#REF!</v>
      </c>
      <c r="H89" s="91"/>
      <c r="I89" s="102" t="s">
        <v>274</v>
      </c>
      <c r="J89" s="102" t="s">
        <v>274</v>
      </c>
      <c r="K89" s="99" t="s">
        <v>251</v>
      </c>
      <c r="L89" s="102" t="s">
        <v>318</v>
      </c>
      <c r="M89" s="102" t="s">
        <v>281</v>
      </c>
      <c r="N89" s="112" t="str">
        <f t="shared" si="22"/>
        <v>該当しない
N/A</v>
      </c>
      <c r="O89" s="112" t="str">
        <f t="shared" si="17"/>
        <v>No</v>
      </c>
    </row>
    <row r="90" spans="1:15" ht="148.5">
      <c r="A90" s="94" t="s">
        <v>487</v>
      </c>
      <c r="B90" s="94" t="s">
        <v>478</v>
      </c>
      <c r="C90" s="94" t="s">
        <v>479</v>
      </c>
      <c r="D90" s="94" t="s">
        <v>483</v>
      </c>
      <c r="E90" s="91" t="e">
        <v>#REF!</v>
      </c>
      <c r="F90" s="91" t="e">
        <v>#REF!</v>
      </c>
      <c r="G90" s="91" t="e">
        <v>#REF!</v>
      </c>
      <c r="H90" s="91"/>
      <c r="I90" s="102" t="s">
        <v>274</v>
      </c>
      <c r="J90" s="102" t="s">
        <v>274</v>
      </c>
      <c r="K90" s="99" t="s">
        <v>251</v>
      </c>
      <c r="L90" s="102" t="s">
        <v>318</v>
      </c>
      <c r="M90" s="102" t="s">
        <v>281</v>
      </c>
      <c r="N90" s="112" t="str">
        <f t="shared" si="22"/>
        <v>該当しない
N/A</v>
      </c>
      <c r="O90" s="112" t="str">
        <f t="shared" si="17"/>
        <v>No</v>
      </c>
    </row>
    <row r="91" spans="1:15" ht="148.5">
      <c r="A91" s="94" t="s">
        <v>488</v>
      </c>
      <c r="B91" s="94" t="s">
        <v>474</v>
      </c>
      <c r="C91" s="94" t="s">
        <v>475</v>
      </c>
      <c r="D91" s="94" t="s">
        <v>480</v>
      </c>
      <c r="E91" s="91" t="e">
        <v>#REF!</v>
      </c>
      <c r="F91" s="91" t="e">
        <v>#REF!</v>
      </c>
      <c r="G91" s="91" t="e">
        <v>#REF!</v>
      </c>
      <c r="H91" s="91"/>
      <c r="I91" s="102" t="s">
        <v>274</v>
      </c>
      <c r="J91" s="102" t="s">
        <v>274</v>
      </c>
      <c r="K91" s="99" t="s">
        <v>251</v>
      </c>
      <c r="L91" s="102" t="s">
        <v>286</v>
      </c>
      <c r="M91" s="102" t="s">
        <v>275</v>
      </c>
      <c r="N91" s="112" t="str">
        <f t="shared" ref="N91" si="23">J91</f>
        <v>該当しない
N/A</v>
      </c>
      <c r="O91" s="112" t="str">
        <f t="shared" si="17"/>
        <v>No</v>
      </c>
    </row>
    <row r="92" spans="1:15" ht="175.5">
      <c r="A92" s="94" t="s">
        <v>489</v>
      </c>
      <c r="B92" s="94" t="s">
        <v>490</v>
      </c>
      <c r="C92" s="94" t="s">
        <v>491</v>
      </c>
      <c r="D92" s="94" t="s">
        <v>492</v>
      </c>
      <c r="E92" s="91" t="e">
        <v>#REF!</v>
      </c>
      <c r="F92" s="91" t="e">
        <v>#REF!</v>
      </c>
      <c r="G92" s="91" t="e">
        <v>#REF!</v>
      </c>
      <c r="H92" s="91"/>
      <c r="I92" s="102" t="s">
        <v>274</v>
      </c>
      <c r="J92" s="102"/>
      <c r="K92" s="99" t="s">
        <v>251</v>
      </c>
      <c r="L92" s="102" t="s">
        <v>343</v>
      </c>
      <c r="M92" s="102" t="s">
        <v>275</v>
      </c>
      <c r="N92" s="112" t="str">
        <f t="shared" ref="N92" si="24">IF(I92="該当する
Application period ends by the end of January 2023","該当する
Application period ends by the end of January 2023",IF(J92="該当する
Application period ends by the end of January 2023","該当する
Application period ends by the end of January 2023",IF(I92="未定
TBD","未定
TBD",IF(J92="未定
TBD","未定
TBD",IF(I92="該当しない
N/A","該当しない
N/A",IF(J92="該当しない
N/A","該当しない
N/A",""))))))</f>
        <v>該当しない
N/A</v>
      </c>
      <c r="O92" s="112" t="str">
        <f t="shared" si="17"/>
        <v>No</v>
      </c>
    </row>
    <row r="93" spans="1:15" ht="67.5">
      <c r="A93" s="94" t="s">
        <v>493</v>
      </c>
      <c r="B93" s="94" t="s">
        <v>490</v>
      </c>
      <c r="C93" s="94" t="s">
        <v>494</v>
      </c>
      <c r="D93" s="94" t="s">
        <v>316</v>
      </c>
      <c r="E93" s="91" t="e">
        <v>#REF!</v>
      </c>
      <c r="F93" s="91" t="e">
        <v>#REF!</v>
      </c>
      <c r="G93" s="91" t="e">
        <v>#REF!</v>
      </c>
      <c r="H93" s="91"/>
      <c r="I93" s="102" t="s">
        <v>393</v>
      </c>
      <c r="J93" s="102"/>
      <c r="K93" s="99" t="s">
        <v>251</v>
      </c>
      <c r="L93" s="102" t="s">
        <v>269</v>
      </c>
      <c r="M93" s="102" t="s">
        <v>258</v>
      </c>
      <c r="N93" s="112" t="str">
        <f>I93</f>
        <v>該当しない
N/A</v>
      </c>
      <c r="O93" s="112" t="str">
        <f t="shared" si="17"/>
        <v>No</v>
      </c>
    </row>
    <row r="94" spans="1:15" ht="81">
      <c r="A94" s="94" t="s">
        <v>495</v>
      </c>
      <c r="B94" s="94" t="s">
        <v>490</v>
      </c>
      <c r="C94" s="94" t="s">
        <v>496</v>
      </c>
      <c r="D94" s="94" t="s">
        <v>497</v>
      </c>
      <c r="E94" s="91" t="e">
        <v>#REF!</v>
      </c>
      <c r="F94" s="91" t="e">
        <v>#REF!</v>
      </c>
      <c r="G94" s="91" t="e">
        <v>#REF!</v>
      </c>
      <c r="H94" s="91"/>
      <c r="I94" s="102"/>
      <c r="J94" s="102" t="s">
        <v>274</v>
      </c>
      <c r="K94" s="99" t="s">
        <v>251</v>
      </c>
      <c r="L94" s="102" t="s">
        <v>286</v>
      </c>
      <c r="M94" s="102" t="s">
        <v>281</v>
      </c>
      <c r="N94" s="112" t="str">
        <f t="shared" ref="N94:N95" si="25">J94</f>
        <v>該当しない
N/A</v>
      </c>
      <c r="O94" s="112" t="str">
        <f t="shared" si="17"/>
        <v>No</v>
      </c>
    </row>
    <row r="95" spans="1:15" ht="81">
      <c r="A95" s="94" t="s">
        <v>498</v>
      </c>
      <c r="B95" s="94" t="s">
        <v>490</v>
      </c>
      <c r="C95" s="94" t="s">
        <v>496</v>
      </c>
      <c r="D95" s="94" t="s">
        <v>497</v>
      </c>
      <c r="E95" s="91" t="e">
        <v>#REF!</v>
      </c>
      <c r="F95" s="91" t="e">
        <v>#REF!</v>
      </c>
      <c r="G95" s="91" t="e">
        <v>#REF!</v>
      </c>
      <c r="H95" s="91"/>
      <c r="I95" s="102"/>
      <c r="J95" s="102" t="s">
        <v>274</v>
      </c>
      <c r="K95" s="99" t="s">
        <v>251</v>
      </c>
      <c r="L95" s="102" t="s">
        <v>286</v>
      </c>
      <c r="M95" s="102" t="s">
        <v>281</v>
      </c>
      <c r="N95" s="112" t="str">
        <f t="shared" si="25"/>
        <v>該当しない
N/A</v>
      </c>
      <c r="O95" s="112" t="str">
        <f t="shared" si="17"/>
        <v>No</v>
      </c>
    </row>
    <row r="96" spans="1:15" ht="108">
      <c r="A96" s="94" t="s">
        <v>499</v>
      </c>
      <c r="B96" s="94" t="s">
        <v>500</v>
      </c>
      <c r="C96" s="94" t="s">
        <v>501</v>
      </c>
      <c r="D96" s="94" t="s">
        <v>502</v>
      </c>
      <c r="E96" s="91" t="e">
        <v>#REF!</v>
      </c>
      <c r="F96" s="91" t="e">
        <v>#REF!</v>
      </c>
      <c r="G96" s="91" t="e">
        <v>#REF!</v>
      </c>
      <c r="H96" s="91"/>
      <c r="I96" s="102" t="s">
        <v>274</v>
      </c>
      <c r="J96" s="102"/>
      <c r="K96" s="99" t="s">
        <v>251</v>
      </c>
      <c r="L96" s="102" t="s">
        <v>269</v>
      </c>
      <c r="M96" s="102" t="s">
        <v>281</v>
      </c>
      <c r="N96" s="112" t="str">
        <f>I96</f>
        <v>該当しない
N/A</v>
      </c>
      <c r="O96" s="112" t="str">
        <f t="shared" si="17"/>
        <v>No</v>
      </c>
    </row>
    <row r="97" spans="1:15" ht="189">
      <c r="A97" s="94" t="s">
        <v>503</v>
      </c>
      <c r="B97" s="94" t="s">
        <v>500</v>
      </c>
      <c r="C97" s="94" t="s">
        <v>501</v>
      </c>
      <c r="D97" s="94" t="s">
        <v>504</v>
      </c>
      <c r="E97" s="91" t="e">
        <v>#REF!</v>
      </c>
      <c r="F97" s="91" t="e">
        <v>#REF!</v>
      </c>
      <c r="G97" s="91" t="e">
        <v>#REF!</v>
      </c>
      <c r="H97" s="91"/>
      <c r="I97" s="102" t="s">
        <v>274</v>
      </c>
      <c r="J97" s="102" t="s">
        <v>274</v>
      </c>
      <c r="K97" s="99" t="s">
        <v>251</v>
      </c>
      <c r="L97" s="102" t="s">
        <v>286</v>
      </c>
      <c r="M97" s="102" t="s">
        <v>281</v>
      </c>
      <c r="N97" s="112" t="str">
        <f t="shared" ref="N97:N102" si="26">J97</f>
        <v>該当しない
N/A</v>
      </c>
      <c r="O97" s="112" t="str">
        <f t="shared" si="17"/>
        <v>No</v>
      </c>
    </row>
    <row r="98" spans="1:15" ht="189">
      <c r="A98" s="94" t="s">
        <v>505</v>
      </c>
      <c r="B98" s="94" t="s">
        <v>500</v>
      </c>
      <c r="C98" s="94" t="s">
        <v>501</v>
      </c>
      <c r="D98" s="94" t="s">
        <v>504</v>
      </c>
      <c r="E98" s="91" t="e">
        <v>#REF!</v>
      </c>
      <c r="F98" s="91" t="e">
        <v>#REF!</v>
      </c>
      <c r="G98" s="91" t="e">
        <v>#REF!</v>
      </c>
      <c r="H98" s="91"/>
      <c r="I98" s="102" t="s">
        <v>274</v>
      </c>
      <c r="J98" s="102" t="s">
        <v>274</v>
      </c>
      <c r="K98" s="99" t="s">
        <v>251</v>
      </c>
      <c r="L98" s="102" t="s">
        <v>286</v>
      </c>
      <c r="M98" s="102" t="s">
        <v>281</v>
      </c>
      <c r="N98" s="112" t="str">
        <f t="shared" si="26"/>
        <v>該当しない
N/A</v>
      </c>
      <c r="O98" s="112" t="str">
        <f t="shared" si="17"/>
        <v>No</v>
      </c>
    </row>
    <row r="99" spans="1:15" ht="243">
      <c r="A99" s="94" t="s">
        <v>506</v>
      </c>
      <c r="B99" s="94" t="s">
        <v>500</v>
      </c>
      <c r="C99" s="94" t="s">
        <v>501</v>
      </c>
      <c r="D99" s="94" t="s">
        <v>507</v>
      </c>
      <c r="E99" s="91" t="e">
        <v>#REF!</v>
      </c>
      <c r="F99" s="91" t="e">
        <v>#REF!</v>
      </c>
      <c r="G99" s="91" t="e">
        <v>#REF!</v>
      </c>
      <c r="H99" s="91"/>
      <c r="I99" s="102" t="s">
        <v>274</v>
      </c>
      <c r="J99" s="102" t="s">
        <v>274</v>
      </c>
      <c r="K99" s="99" t="s">
        <v>251</v>
      </c>
      <c r="L99" s="102" t="s">
        <v>286</v>
      </c>
      <c r="M99" s="102" t="s">
        <v>275</v>
      </c>
      <c r="N99" s="112" t="str">
        <f t="shared" si="26"/>
        <v>該当しない
N/A</v>
      </c>
      <c r="O99" s="112" t="str">
        <f t="shared" si="17"/>
        <v>No</v>
      </c>
    </row>
    <row r="100" spans="1:15" ht="121.5">
      <c r="A100" s="94" t="s">
        <v>508</v>
      </c>
      <c r="B100" s="94" t="s">
        <v>509</v>
      </c>
      <c r="C100" s="94" t="s">
        <v>510</v>
      </c>
      <c r="D100" s="94" t="s">
        <v>511</v>
      </c>
      <c r="E100" s="91" t="e">
        <v>#REF!</v>
      </c>
      <c r="F100" s="91" t="e">
        <v>#REF!</v>
      </c>
      <c r="G100" s="91" t="e">
        <v>#REF!</v>
      </c>
      <c r="H100" s="91"/>
      <c r="I100" s="102"/>
      <c r="J100" s="102" t="s">
        <v>274</v>
      </c>
      <c r="K100" s="99" t="s">
        <v>251</v>
      </c>
      <c r="L100" s="102" t="s">
        <v>286</v>
      </c>
      <c r="M100" s="102" t="s">
        <v>253</v>
      </c>
      <c r="N100" s="112" t="str">
        <f t="shared" si="26"/>
        <v>該当しない
N/A</v>
      </c>
      <c r="O100" s="112" t="str">
        <f t="shared" si="17"/>
        <v>No</v>
      </c>
    </row>
    <row r="101" spans="1:15" ht="162">
      <c r="A101" s="94" t="s">
        <v>512</v>
      </c>
      <c r="B101" s="94" t="s">
        <v>509</v>
      </c>
      <c r="C101" s="94" t="s">
        <v>510</v>
      </c>
      <c r="D101" s="94" t="s">
        <v>513</v>
      </c>
      <c r="E101" s="91" t="e">
        <v>#REF!</v>
      </c>
      <c r="F101" s="91" t="e">
        <v>#REF!</v>
      </c>
      <c r="G101" s="91" t="e">
        <v>#REF!</v>
      </c>
      <c r="H101" s="91"/>
      <c r="I101" s="102"/>
      <c r="J101" s="102" t="s">
        <v>274</v>
      </c>
      <c r="K101" s="99" t="s">
        <v>251</v>
      </c>
      <c r="L101" s="102" t="s">
        <v>286</v>
      </c>
      <c r="M101" s="102" t="s">
        <v>253</v>
      </c>
      <c r="N101" s="112" t="str">
        <f t="shared" si="26"/>
        <v>該当しない
N/A</v>
      </c>
      <c r="O101" s="112" t="str">
        <f t="shared" si="17"/>
        <v>No</v>
      </c>
    </row>
    <row r="102" spans="1:15" ht="189">
      <c r="A102" s="94" t="s">
        <v>514</v>
      </c>
      <c r="B102" s="94" t="s">
        <v>509</v>
      </c>
      <c r="C102" s="94" t="s">
        <v>510</v>
      </c>
      <c r="D102" s="94" t="s">
        <v>515</v>
      </c>
      <c r="E102" s="91" t="e">
        <v>#REF!</v>
      </c>
      <c r="F102" s="91" t="e">
        <v>#REF!</v>
      </c>
      <c r="G102" s="91" t="e">
        <v>#REF!</v>
      </c>
      <c r="H102" s="91"/>
      <c r="I102" s="102"/>
      <c r="J102" s="102" t="s">
        <v>274</v>
      </c>
      <c r="K102" s="99" t="s">
        <v>251</v>
      </c>
      <c r="L102" s="102" t="s">
        <v>286</v>
      </c>
      <c r="M102" s="102" t="s">
        <v>253</v>
      </c>
      <c r="N102" s="112" t="str">
        <f t="shared" si="26"/>
        <v>該当しない
N/A</v>
      </c>
      <c r="O102" s="112" t="str">
        <f t="shared" si="17"/>
        <v>No</v>
      </c>
    </row>
    <row r="103" spans="1:15" ht="67.5">
      <c r="A103" s="94" t="s">
        <v>516</v>
      </c>
      <c r="B103" s="94" t="s">
        <v>509</v>
      </c>
      <c r="C103" s="94" t="s">
        <v>517</v>
      </c>
      <c r="D103" s="94" t="s">
        <v>518</v>
      </c>
      <c r="E103" s="91" t="e">
        <v>#REF!</v>
      </c>
      <c r="F103" s="91" t="e">
        <v>#REF!</v>
      </c>
      <c r="G103" s="91" t="e">
        <v>#REF!</v>
      </c>
      <c r="H103" s="91"/>
      <c r="I103" s="102" t="s">
        <v>280</v>
      </c>
      <c r="J103" s="102" t="s">
        <v>280</v>
      </c>
      <c r="K103" s="99" t="s">
        <v>251</v>
      </c>
      <c r="L103" s="102" t="s">
        <v>269</v>
      </c>
      <c r="M103" s="102" t="s">
        <v>253</v>
      </c>
      <c r="N103" s="112" t="str">
        <f>I103</f>
        <v>未定
TBD</v>
      </c>
      <c r="O103" s="112" t="str">
        <f t="shared" si="17"/>
        <v>TBD</v>
      </c>
    </row>
    <row r="104" spans="1:15" ht="67.5">
      <c r="A104" s="94" t="s">
        <v>519</v>
      </c>
      <c r="B104" s="94" t="s">
        <v>509</v>
      </c>
      <c r="C104" s="94" t="s">
        <v>517</v>
      </c>
      <c r="D104" s="94" t="s">
        <v>518</v>
      </c>
      <c r="E104" s="91" t="e">
        <v>#REF!</v>
      </c>
      <c r="F104" s="91" t="e">
        <v>#REF!</v>
      </c>
      <c r="G104" s="91" t="e">
        <v>#REF!</v>
      </c>
      <c r="H104" s="91"/>
      <c r="I104" s="102" t="s">
        <v>280</v>
      </c>
      <c r="J104" s="102" t="s">
        <v>280</v>
      </c>
      <c r="K104" s="99" t="s">
        <v>251</v>
      </c>
      <c r="L104" s="102" t="s">
        <v>269</v>
      </c>
      <c r="M104" s="102" t="s">
        <v>281</v>
      </c>
      <c r="N104" s="112" t="str">
        <f>I104</f>
        <v>未定
TBD</v>
      </c>
      <c r="O104" s="112" t="str">
        <f t="shared" si="17"/>
        <v>TBD</v>
      </c>
    </row>
    <row r="105" spans="1:15" ht="135">
      <c r="A105" s="94" t="s">
        <v>520</v>
      </c>
      <c r="B105" s="94" t="s">
        <v>521</v>
      </c>
      <c r="C105" s="94" t="s">
        <v>522</v>
      </c>
      <c r="D105" s="94" t="s">
        <v>523</v>
      </c>
      <c r="E105" s="91" t="e">
        <v>#REF!</v>
      </c>
      <c r="F105" s="91" t="e">
        <v>#REF!</v>
      </c>
      <c r="G105" s="91" t="e">
        <v>#REF!</v>
      </c>
      <c r="H105" s="91"/>
      <c r="I105" s="102" t="s">
        <v>524</v>
      </c>
      <c r="J105" s="102" t="s">
        <v>525</v>
      </c>
      <c r="K105" s="99" t="s">
        <v>251</v>
      </c>
      <c r="L105" s="102" t="s">
        <v>269</v>
      </c>
      <c r="M105" s="102" t="s">
        <v>526</v>
      </c>
      <c r="N105" s="112" t="str">
        <f>I105</f>
        <v>該当する
Application period ends by the end of January 2023</v>
      </c>
      <c r="O105" s="112" t="str">
        <f t="shared" si="17"/>
        <v>Yes</v>
      </c>
    </row>
    <row r="106" spans="1:15" ht="216">
      <c r="A106" s="94" t="s">
        <v>527</v>
      </c>
      <c r="B106" s="94" t="s">
        <v>528</v>
      </c>
      <c r="C106" s="94" t="s">
        <v>529</v>
      </c>
      <c r="D106" s="94" t="s">
        <v>530</v>
      </c>
      <c r="E106" s="91" t="e">
        <v>#REF!</v>
      </c>
      <c r="F106" s="91" t="e">
        <v>#REF!</v>
      </c>
      <c r="G106" s="91" t="e">
        <v>#REF!</v>
      </c>
      <c r="H106" s="91"/>
      <c r="I106" s="102" t="s">
        <v>274</v>
      </c>
      <c r="J106" s="102"/>
      <c r="K106" s="99" t="s">
        <v>251</v>
      </c>
      <c r="L106" s="102" t="s">
        <v>269</v>
      </c>
      <c r="M106" s="102" t="s">
        <v>281</v>
      </c>
      <c r="N106" s="112" t="str">
        <f>I106</f>
        <v>該当しない
N/A</v>
      </c>
      <c r="O106" s="112" t="str">
        <f t="shared" si="17"/>
        <v>No</v>
      </c>
    </row>
    <row r="107" spans="1:15" ht="94.5">
      <c r="A107" s="94" t="s">
        <v>531</v>
      </c>
      <c r="B107" s="94" t="s">
        <v>528</v>
      </c>
      <c r="C107" s="94" t="s">
        <v>532</v>
      </c>
      <c r="D107" s="94" t="s">
        <v>533</v>
      </c>
      <c r="E107" s="91" t="e">
        <v>#REF!</v>
      </c>
      <c r="F107" s="91" t="e">
        <v>#REF!</v>
      </c>
      <c r="G107" s="91" t="e">
        <v>#REF!</v>
      </c>
      <c r="H107" s="91"/>
      <c r="I107" s="102" t="s">
        <v>274</v>
      </c>
      <c r="J107" s="102"/>
      <c r="K107" s="99" t="s">
        <v>251</v>
      </c>
      <c r="L107" s="102" t="s">
        <v>269</v>
      </c>
      <c r="M107" s="102" t="s">
        <v>281</v>
      </c>
      <c r="N107" s="112" t="str">
        <f>I107</f>
        <v>該当しない
N/A</v>
      </c>
      <c r="O107" s="112" t="str">
        <f t="shared" si="17"/>
        <v>No</v>
      </c>
    </row>
    <row r="108" spans="1:15" ht="81">
      <c r="A108" s="94" t="s">
        <v>534</v>
      </c>
      <c r="B108" s="94" t="s">
        <v>528</v>
      </c>
      <c r="C108" s="94" t="s">
        <v>535</v>
      </c>
      <c r="D108" s="94" t="s">
        <v>536</v>
      </c>
      <c r="E108" s="91" t="e">
        <v>#REF!</v>
      </c>
      <c r="F108" s="91" t="e">
        <v>#REF!</v>
      </c>
      <c r="G108" s="91" t="e">
        <v>#REF!</v>
      </c>
      <c r="H108" s="91"/>
      <c r="I108" s="102"/>
      <c r="J108" s="102" t="s">
        <v>274</v>
      </c>
      <c r="K108" s="99" t="s">
        <v>251</v>
      </c>
      <c r="L108" s="102" t="s">
        <v>286</v>
      </c>
      <c r="M108" s="102" t="s">
        <v>281</v>
      </c>
      <c r="N108" s="112" t="str">
        <f t="shared" ref="N108" si="27">J108</f>
        <v>該当しない
N/A</v>
      </c>
      <c r="O108" s="112" t="str">
        <f t="shared" si="17"/>
        <v>No</v>
      </c>
    </row>
    <row r="109" spans="1:15" ht="148.5">
      <c r="A109" s="94" t="s">
        <v>537</v>
      </c>
      <c r="B109" s="94" t="s">
        <v>538</v>
      </c>
      <c r="C109" s="94" t="s">
        <v>539</v>
      </c>
      <c r="D109" s="94" t="s">
        <v>316</v>
      </c>
      <c r="E109" s="91" t="e">
        <v>#REF!</v>
      </c>
      <c r="F109" s="91" t="e">
        <v>#REF!</v>
      </c>
      <c r="G109" s="91" t="e">
        <v>#REF!</v>
      </c>
      <c r="H109" s="91"/>
      <c r="I109" s="102" t="s">
        <v>393</v>
      </c>
      <c r="J109" s="102" t="s">
        <v>250</v>
      </c>
      <c r="K109" s="99" t="s">
        <v>251</v>
      </c>
      <c r="L109" s="102" t="s">
        <v>252</v>
      </c>
      <c r="M109" s="102" t="s">
        <v>258</v>
      </c>
      <c r="N109" s="112" t="str">
        <f t="shared" ref="N109" si="28">IF(I109="該当する
Application period ends by the end of January 2023","該当する
Application period ends by the end of January 2023",IF(J109="該当する
Application period ends by the end of January 2023","該当する
Application period ends by the end of January 2023",IF(I109="未定
TBD","未定
TBD",IF(J109="未定
TBD","未定
TBD",IF(I109="該当しない
N/A","該当しない
N/A",IF(J109="該当しない
N/A","該当しない
N/A",""))))))</f>
        <v>未定
TBD</v>
      </c>
      <c r="O109" s="112" t="str">
        <f t="shared" si="17"/>
        <v>TBD</v>
      </c>
    </row>
    <row r="110" spans="1:15" ht="121.5">
      <c r="A110" s="94" t="s">
        <v>540</v>
      </c>
      <c r="B110" s="94" t="s">
        <v>541</v>
      </c>
      <c r="C110" s="94" t="s">
        <v>336</v>
      </c>
      <c r="D110" s="94" t="s">
        <v>542</v>
      </c>
      <c r="E110" s="91" t="e">
        <v>#REF!</v>
      </c>
      <c r="F110" s="91" t="e">
        <v>#REF!</v>
      </c>
      <c r="G110" s="91" t="e">
        <v>#REF!</v>
      </c>
      <c r="H110" s="91"/>
      <c r="I110" s="102" t="s">
        <v>274</v>
      </c>
      <c r="J110" s="102" t="s">
        <v>280</v>
      </c>
      <c r="K110" s="99" t="s">
        <v>251</v>
      </c>
      <c r="L110" s="102" t="s">
        <v>286</v>
      </c>
      <c r="M110" s="102" t="s">
        <v>275</v>
      </c>
      <c r="N110" s="112" t="str">
        <f t="shared" ref="N110:N163" si="29">J110</f>
        <v>未定
TBD</v>
      </c>
      <c r="O110" s="112" t="str">
        <f t="shared" si="17"/>
        <v>TBD</v>
      </c>
    </row>
    <row r="111" spans="1:15" ht="121.5">
      <c r="A111" s="94" t="s">
        <v>543</v>
      </c>
      <c r="B111" s="94" t="s">
        <v>541</v>
      </c>
      <c r="C111" s="94" t="s">
        <v>336</v>
      </c>
      <c r="D111" s="94" t="s">
        <v>544</v>
      </c>
      <c r="E111" s="91" t="e">
        <v>#REF!</v>
      </c>
      <c r="F111" s="91" t="e">
        <v>#REF!</v>
      </c>
      <c r="G111" s="91" t="e">
        <v>#REF!</v>
      </c>
      <c r="H111" s="91"/>
      <c r="I111" s="102" t="s">
        <v>274</v>
      </c>
      <c r="J111" s="102" t="s">
        <v>280</v>
      </c>
      <c r="K111" s="99" t="s">
        <v>251</v>
      </c>
      <c r="L111" s="102" t="s">
        <v>286</v>
      </c>
      <c r="M111" s="102" t="s">
        <v>275</v>
      </c>
      <c r="N111" s="112" t="str">
        <f t="shared" si="29"/>
        <v>未定
TBD</v>
      </c>
      <c r="O111" s="112" t="str">
        <f t="shared" si="17"/>
        <v>TBD</v>
      </c>
    </row>
    <row r="112" spans="1:15" ht="229.5">
      <c r="A112" s="94" t="s">
        <v>545</v>
      </c>
      <c r="B112" s="94" t="s">
        <v>541</v>
      </c>
      <c r="C112" s="94" t="s">
        <v>336</v>
      </c>
      <c r="D112" s="94" t="s">
        <v>546</v>
      </c>
      <c r="E112" s="91" t="e">
        <v>#REF!</v>
      </c>
      <c r="F112" s="91" t="e">
        <v>#REF!</v>
      </c>
      <c r="G112" s="91" t="e">
        <v>#REF!</v>
      </c>
      <c r="H112" s="91"/>
      <c r="I112" s="102" t="s">
        <v>274</v>
      </c>
      <c r="J112" s="102" t="s">
        <v>280</v>
      </c>
      <c r="K112" s="99" t="s">
        <v>251</v>
      </c>
      <c r="L112" s="102" t="s">
        <v>286</v>
      </c>
      <c r="M112" s="102" t="s">
        <v>275</v>
      </c>
      <c r="N112" s="112" t="str">
        <f t="shared" si="29"/>
        <v>未定
TBD</v>
      </c>
      <c r="O112" s="112" t="str">
        <f t="shared" si="17"/>
        <v>TBD</v>
      </c>
    </row>
    <row r="113" spans="1:15" ht="270">
      <c r="A113" s="94" t="s">
        <v>547</v>
      </c>
      <c r="B113" s="94" t="s">
        <v>541</v>
      </c>
      <c r="C113" s="94" t="s">
        <v>336</v>
      </c>
      <c r="D113" s="94" t="s">
        <v>548</v>
      </c>
      <c r="E113" s="91" t="e">
        <v>#REF!</v>
      </c>
      <c r="F113" s="91" t="e">
        <v>#REF!</v>
      </c>
      <c r="G113" s="91" t="e">
        <v>#REF!</v>
      </c>
      <c r="H113" s="91"/>
      <c r="I113" s="102" t="s">
        <v>274</v>
      </c>
      <c r="J113" s="102" t="s">
        <v>280</v>
      </c>
      <c r="K113" s="99" t="s">
        <v>251</v>
      </c>
      <c r="L113" s="102" t="s">
        <v>286</v>
      </c>
      <c r="M113" s="102" t="s">
        <v>275</v>
      </c>
      <c r="N113" s="112" t="str">
        <f t="shared" si="29"/>
        <v>未定
TBD</v>
      </c>
      <c r="O113" s="112" t="str">
        <f t="shared" si="17"/>
        <v>TBD</v>
      </c>
    </row>
    <row r="114" spans="1:15" ht="256.5">
      <c r="A114" s="94" t="s">
        <v>549</v>
      </c>
      <c r="B114" s="94" t="s">
        <v>541</v>
      </c>
      <c r="C114" s="94" t="s">
        <v>336</v>
      </c>
      <c r="D114" s="94" t="s">
        <v>550</v>
      </c>
      <c r="E114" s="91" t="e">
        <v>#REF!</v>
      </c>
      <c r="F114" s="91" t="e">
        <v>#REF!</v>
      </c>
      <c r="G114" s="91" t="e">
        <v>#REF!</v>
      </c>
      <c r="H114" s="91"/>
      <c r="I114" s="102" t="s">
        <v>274</v>
      </c>
      <c r="J114" s="102" t="s">
        <v>280</v>
      </c>
      <c r="K114" s="99" t="s">
        <v>251</v>
      </c>
      <c r="L114" s="102" t="s">
        <v>286</v>
      </c>
      <c r="M114" s="102" t="s">
        <v>275</v>
      </c>
      <c r="N114" s="112" t="str">
        <f t="shared" si="29"/>
        <v>未定
TBD</v>
      </c>
      <c r="O114" s="112" t="str">
        <f t="shared" si="17"/>
        <v>TBD</v>
      </c>
    </row>
    <row r="115" spans="1:15" ht="216">
      <c r="A115" s="94" t="s">
        <v>551</v>
      </c>
      <c r="B115" s="94" t="s">
        <v>541</v>
      </c>
      <c r="C115" s="94" t="s">
        <v>336</v>
      </c>
      <c r="D115" s="94" t="s">
        <v>552</v>
      </c>
      <c r="E115" s="91" t="e">
        <v>#REF!</v>
      </c>
      <c r="F115" s="91" t="e">
        <v>#REF!</v>
      </c>
      <c r="G115" s="91" t="e">
        <v>#REF!</v>
      </c>
      <c r="H115" s="91"/>
      <c r="I115" s="102" t="s">
        <v>274</v>
      </c>
      <c r="J115" s="102" t="s">
        <v>280</v>
      </c>
      <c r="K115" s="99" t="s">
        <v>251</v>
      </c>
      <c r="L115" s="102" t="s">
        <v>286</v>
      </c>
      <c r="M115" s="102" t="s">
        <v>275</v>
      </c>
      <c r="N115" s="112" t="str">
        <f t="shared" si="29"/>
        <v>未定
TBD</v>
      </c>
      <c r="O115" s="112" t="str">
        <f t="shared" si="17"/>
        <v>TBD</v>
      </c>
    </row>
    <row r="116" spans="1:15" ht="189">
      <c r="A116" s="94" t="s">
        <v>553</v>
      </c>
      <c r="B116" s="94" t="s">
        <v>541</v>
      </c>
      <c r="C116" s="94" t="s">
        <v>336</v>
      </c>
      <c r="D116" s="94" t="s">
        <v>554</v>
      </c>
      <c r="E116" s="91" t="e">
        <v>#REF!</v>
      </c>
      <c r="F116" s="91" t="e">
        <v>#REF!</v>
      </c>
      <c r="G116" s="91" t="e">
        <v>#REF!</v>
      </c>
      <c r="H116" s="91"/>
      <c r="I116" s="102" t="s">
        <v>274</v>
      </c>
      <c r="J116" s="102" t="s">
        <v>280</v>
      </c>
      <c r="K116" s="99" t="s">
        <v>251</v>
      </c>
      <c r="L116" s="102" t="s">
        <v>286</v>
      </c>
      <c r="M116" s="102" t="s">
        <v>275</v>
      </c>
      <c r="N116" s="112" t="str">
        <f t="shared" si="29"/>
        <v>未定
TBD</v>
      </c>
      <c r="O116" s="112" t="str">
        <f t="shared" si="17"/>
        <v>TBD</v>
      </c>
    </row>
    <row r="117" spans="1:15" ht="229.5">
      <c r="A117" s="94" t="s">
        <v>555</v>
      </c>
      <c r="B117" s="94" t="s">
        <v>541</v>
      </c>
      <c r="C117" s="94" t="s">
        <v>336</v>
      </c>
      <c r="D117" s="94" t="s">
        <v>556</v>
      </c>
      <c r="E117" s="91" t="e">
        <v>#REF!</v>
      </c>
      <c r="F117" s="91" t="e">
        <v>#REF!</v>
      </c>
      <c r="G117" s="91" t="e">
        <v>#REF!</v>
      </c>
      <c r="H117" s="91"/>
      <c r="I117" s="102" t="s">
        <v>274</v>
      </c>
      <c r="J117" s="102" t="s">
        <v>280</v>
      </c>
      <c r="K117" s="99" t="s">
        <v>251</v>
      </c>
      <c r="L117" s="102" t="s">
        <v>286</v>
      </c>
      <c r="M117" s="102" t="s">
        <v>275</v>
      </c>
      <c r="N117" s="112" t="str">
        <f t="shared" si="29"/>
        <v>未定
TBD</v>
      </c>
      <c r="O117" s="112" t="str">
        <f t="shared" si="17"/>
        <v>TBD</v>
      </c>
    </row>
    <row r="118" spans="1:15" ht="243">
      <c r="A118" s="94" t="s">
        <v>557</v>
      </c>
      <c r="B118" s="94" t="s">
        <v>541</v>
      </c>
      <c r="C118" s="94" t="s">
        <v>336</v>
      </c>
      <c r="D118" s="94" t="s">
        <v>558</v>
      </c>
      <c r="E118" s="91" t="e">
        <v>#REF!</v>
      </c>
      <c r="F118" s="91" t="e">
        <v>#REF!</v>
      </c>
      <c r="G118" s="91" t="e">
        <v>#REF!</v>
      </c>
      <c r="H118" s="91"/>
      <c r="I118" s="102" t="s">
        <v>274</v>
      </c>
      <c r="J118" s="102" t="s">
        <v>280</v>
      </c>
      <c r="K118" s="99" t="s">
        <v>251</v>
      </c>
      <c r="L118" s="102" t="s">
        <v>286</v>
      </c>
      <c r="M118" s="102" t="s">
        <v>275</v>
      </c>
      <c r="N118" s="112" t="str">
        <f t="shared" si="29"/>
        <v>未定
TBD</v>
      </c>
      <c r="O118" s="112" t="str">
        <f t="shared" si="17"/>
        <v>TBD</v>
      </c>
    </row>
    <row r="119" spans="1:15" ht="148.5">
      <c r="A119" s="94" t="s">
        <v>559</v>
      </c>
      <c r="B119" s="94" t="s">
        <v>541</v>
      </c>
      <c r="C119" s="94" t="s">
        <v>336</v>
      </c>
      <c r="D119" s="94" t="s">
        <v>560</v>
      </c>
      <c r="E119" s="91" t="e">
        <v>#REF!</v>
      </c>
      <c r="F119" s="91" t="e">
        <v>#REF!</v>
      </c>
      <c r="G119" s="91" t="e">
        <v>#REF!</v>
      </c>
      <c r="H119" s="91"/>
      <c r="I119" s="102" t="s">
        <v>274</v>
      </c>
      <c r="J119" s="102" t="s">
        <v>280</v>
      </c>
      <c r="K119" s="99" t="s">
        <v>251</v>
      </c>
      <c r="L119" s="102" t="s">
        <v>286</v>
      </c>
      <c r="M119" s="102" t="s">
        <v>275</v>
      </c>
      <c r="N119" s="112" t="str">
        <f t="shared" si="29"/>
        <v>未定
TBD</v>
      </c>
      <c r="O119" s="112" t="str">
        <f t="shared" si="17"/>
        <v>TBD</v>
      </c>
    </row>
    <row r="120" spans="1:15" ht="189">
      <c r="A120" s="94" t="s">
        <v>561</v>
      </c>
      <c r="B120" s="94" t="s">
        <v>541</v>
      </c>
      <c r="C120" s="94" t="s">
        <v>336</v>
      </c>
      <c r="D120" s="94" t="s">
        <v>562</v>
      </c>
      <c r="E120" s="91" t="e">
        <v>#REF!</v>
      </c>
      <c r="F120" s="91" t="e">
        <v>#REF!</v>
      </c>
      <c r="G120" s="91" t="e">
        <v>#REF!</v>
      </c>
      <c r="H120" s="91"/>
      <c r="I120" s="102" t="s">
        <v>274</v>
      </c>
      <c r="J120" s="102" t="s">
        <v>280</v>
      </c>
      <c r="K120" s="99" t="s">
        <v>251</v>
      </c>
      <c r="L120" s="102" t="s">
        <v>286</v>
      </c>
      <c r="M120" s="102" t="s">
        <v>275</v>
      </c>
      <c r="N120" s="112" t="str">
        <f t="shared" si="29"/>
        <v>未定
TBD</v>
      </c>
      <c r="O120" s="112" t="str">
        <f t="shared" si="17"/>
        <v>TBD</v>
      </c>
    </row>
    <row r="121" spans="1:15" ht="189">
      <c r="A121" s="94" t="s">
        <v>563</v>
      </c>
      <c r="B121" s="94" t="s">
        <v>541</v>
      </c>
      <c r="C121" s="94" t="s">
        <v>336</v>
      </c>
      <c r="D121" s="94" t="s">
        <v>562</v>
      </c>
      <c r="E121" s="91" t="e">
        <v>#REF!</v>
      </c>
      <c r="F121" s="91" t="e">
        <v>#REF!</v>
      </c>
      <c r="G121" s="91" t="e">
        <v>#REF!</v>
      </c>
      <c r="H121" s="91"/>
      <c r="I121" s="102" t="s">
        <v>274</v>
      </c>
      <c r="J121" s="102" t="s">
        <v>280</v>
      </c>
      <c r="K121" s="99" t="s">
        <v>251</v>
      </c>
      <c r="L121" s="102" t="s">
        <v>286</v>
      </c>
      <c r="M121" s="102" t="s">
        <v>275</v>
      </c>
      <c r="N121" s="112" t="str">
        <f t="shared" si="29"/>
        <v>未定
TBD</v>
      </c>
      <c r="O121" s="112" t="str">
        <f t="shared" si="17"/>
        <v>TBD</v>
      </c>
    </row>
    <row r="122" spans="1:15" ht="189">
      <c r="A122" s="94" t="s">
        <v>564</v>
      </c>
      <c r="B122" s="94" t="s">
        <v>541</v>
      </c>
      <c r="C122" s="94" t="s">
        <v>336</v>
      </c>
      <c r="D122" s="94" t="s">
        <v>562</v>
      </c>
      <c r="E122" s="91" t="e">
        <v>#REF!</v>
      </c>
      <c r="F122" s="91" t="e">
        <v>#REF!</v>
      </c>
      <c r="G122" s="91" t="e">
        <v>#REF!</v>
      </c>
      <c r="H122" s="91"/>
      <c r="I122" s="102" t="s">
        <v>274</v>
      </c>
      <c r="J122" s="102" t="s">
        <v>280</v>
      </c>
      <c r="K122" s="99" t="s">
        <v>251</v>
      </c>
      <c r="L122" s="102" t="s">
        <v>286</v>
      </c>
      <c r="M122" s="102" t="s">
        <v>275</v>
      </c>
      <c r="N122" s="112" t="str">
        <f t="shared" si="29"/>
        <v>未定
TBD</v>
      </c>
      <c r="O122" s="112" t="str">
        <f t="shared" si="17"/>
        <v>TBD</v>
      </c>
    </row>
    <row r="123" spans="1:15" ht="189">
      <c r="A123" s="94" t="s">
        <v>565</v>
      </c>
      <c r="B123" s="94" t="s">
        <v>541</v>
      </c>
      <c r="C123" s="94" t="s">
        <v>336</v>
      </c>
      <c r="D123" s="94" t="s">
        <v>562</v>
      </c>
      <c r="E123" s="91" t="e">
        <v>#REF!</v>
      </c>
      <c r="F123" s="91" t="e">
        <v>#REF!</v>
      </c>
      <c r="G123" s="91" t="e">
        <v>#REF!</v>
      </c>
      <c r="H123" s="91"/>
      <c r="I123" s="102" t="s">
        <v>274</v>
      </c>
      <c r="J123" s="102" t="s">
        <v>280</v>
      </c>
      <c r="K123" s="99" t="s">
        <v>251</v>
      </c>
      <c r="L123" s="102" t="s">
        <v>286</v>
      </c>
      <c r="M123" s="102" t="s">
        <v>275</v>
      </c>
      <c r="N123" s="112" t="str">
        <f t="shared" si="29"/>
        <v>未定
TBD</v>
      </c>
      <c r="O123" s="112" t="str">
        <f t="shared" si="17"/>
        <v>TBD</v>
      </c>
    </row>
    <row r="124" spans="1:15" ht="189">
      <c r="A124" s="94" t="s">
        <v>566</v>
      </c>
      <c r="B124" s="94" t="s">
        <v>541</v>
      </c>
      <c r="C124" s="94" t="s">
        <v>336</v>
      </c>
      <c r="D124" s="94" t="s">
        <v>562</v>
      </c>
      <c r="E124" s="91" t="e">
        <v>#REF!</v>
      </c>
      <c r="F124" s="91" t="e">
        <v>#REF!</v>
      </c>
      <c r="G124" s="91" t="e">
        <v>#REF!</v>
      </c>
      <c r="H124" s="91"/>
      <c r="I124" s="102" t="s">
        <v>274</v>
      </c>
      <c r="J124" s="102" t="s">
        <v>280</v>
      </c>
      <c r="K124" s="99" t="s">
        <v>251</v>
      </c>
      <c r="L124" s="102" t="s">
        <v>286</v>
      </c>
      <c r="M124" s="102" t="s">
        <v>275</v>
      </c>
      <c r="N124" s="112" t="str">
        <f t="shared" si="29"/>
        <v>未定
TBD</v>
      </c>
      <c r="O124" s="112" t="str">
        <f t="shared" si="17"/>
        <v>TBD</v>
      </c>
    </row>
    <row r="125" spans="1:15" ht="189">
      <c r="A125" s="94" t="s">
        <v>567</v>
      </c>
      <c r="B125" s="94" t="s">
        <v>541</v>
      </c>
      <c r="C125" s="94" t="s">
        <v>336</v>
      </c>
      <c r="D125" s="94" t="s">
        <v>562</v>
      </c>
      <c r="E125" s="91" t="e">
        <v>#REF!</v>
      </c>
      <c r="F125" s="91" t="e">
        <v>#REF!</v>
      </c>
      <c r="G125" s="91" t="e">
        <v>#REF!</v>
      </c>
      <c r="H125" s="91"/>
      <c r="I125" s="102" t="s">
        <v>274</v>
      </c>
      <c r="J125" s="102" t="s">
        <v>280</v>
      </c>
      <c r="K125" s="99" t="s">
        <v>251</v>
      </c>
      <c r="L125" s="102" t="s">
        <v>286</v>
      </c>
      <c r="M125" s="102" t="s">
        <v>275</v>
      </c>
      <c r="N125" s="112" t="str">
        <f t="shared" si="29"/>
        <v>未定
TBD</v>
      </c>
      <c r="O125" s="112" t="str">
        <f t="shared" si="17"/>
        <v>TBD</v>
      </c>
    </row>
    <row r="126" spans="1:15" ht="189">
      <c r="A126" s="94" t="s">
        <v>568</v>
      </c>
      <c r="B126" s="94" t="s">
        <v>541</v>
      </c>
      <c r="C126" s="94" t="s">
        <v>336</v>
      </c>
      <c r="D126" s="94" t="s">
        <v>562</v>
      </c>
      <c r="E126" s="91" t="e">
        <v>#REF!</v>
      </c>
      <c r="F126" s="91" t="e">
        <v>#REF!</v>
      </c>
      <c r="G126" s="91" t="e">
        <v>#REF!</v>
      </c>
      <c r="H126" s="91"/>
      <c r="I126" s="102" t="s">
        <v>274</v>
      </c>
      <c r="J126" s="102" t="s">
        <v>280</v>
      </c>
      <c r="K126" s="99" t="s">
        <v>251</v>
      </c>
      <c r="L126" s="102" t="s">
        <v>286</v>
      </c>
      <c r="M126" s="102" t="s">
        <v>275</v>
      </c>
      <c r="N126" s="112" t="str">
        <f t="shared" si="29"/>
        <v>未定
TBD</v>
      </c>
      <c r="O126" s="112" t="str">
        <f t="shared" si="17"/>
        <v>TBD</v>
      </c>
    </row>
    <row r="127" spans="1:15" ht="189">
      <c r="A127" s="94" t="s">
        <v>569</v>
      </c>
      <c r="B127" s="94" t="s">
        <v>541</v>
      </c>
      <c r="C127" s="94" t="s">
        <v>336</v>
      </c>
      <c r="D127" s="94" t="s">
        <v>562</v>
      </c>
      <c r="E127" s="91" t="e">
        <v>#REF!</v>
      </c>
      <c r="F127" s="91" t="e">
        <v>#REF!</v>
      </c>
      <c r="G127" s="91" t="e">
        <v>#REF!</v>
      </c>
      <c r="H127" s="91"/>
      <c r="I127" s="102" t="s">
        <v>274</v>
      </c>
      <c r="J127" s="102" t="s">
        <v>280</v>
      </c>
      <c r="K127" s="99" t="s">
        <v>251</v>
      </c>
      <c r="L127" s="102" t="s">
        <v>286</v>
      </c>
      <c r="M127" s="102" t="s">
        <v>275</v>
      </c>
      <c r="N127" s="112" t="str">
        <f t="shared" si="29"/>
        <v>未定
TBD</v>
      </c>
      <c r="O127" s="112" t="str">
        <f t="shared" si="17"/>
        <v>TBD</v>
      </c>
    </row>
    <row r="128" spans="1:15" ht="189">
      <c r="A128" s="94" t="s">
        <v>570</v>
      </c>
      <c r="B128" s="94" t="s">
        <v>541</v>
      </c>
      <c r="C128" s="94" t="s">
        <v>336</v>
      </c>
      <c r="D128" s="94" t="s">
        <v>562</v>
      </c>
      <c r="E128" s="91" t="e">
        <v>#REF!</v>
      </c>
      <c r="F128" s="91" t="e">
        <v>#REF!</v>
      </c>
      <c r="G128" s="91" t="e">
        <v>#REF!</v>
      </c>
      <c r="H128" s="91"/>
      <c r="I128" s="102" t="s">
        <v>274</v>
      </c>
      <c r="J128" s="102" t="s">
        <v>280</v>
      </c>
      <c r="K128" s="99" t="s">
        <v>251</v>
      </c>
      <c r="L128" s="102" t="s">
        <v>286</v>
      </c>
      <c r="M128" s="102" t="s">
        <v>275</v>
      </c>
      <c r="N128" s="112" t="str">
        <f t="shared" si="29"/>
        <v>未定
TBD</v>
      </c>
      <c r="O128" s="112" t="str">
        <f t="shared" si="17"/>
        <v>TBD</v>
      </c>
    </row>
    <row r="129" spans="1:15" ht="189">
      <c r="A129" s="94" t="s">
        <v>571</v>
      </c>
      <c r="B129" s="94" t="s">
        <v>541</v>
      </c>
      <c r="C129" s="94" t="s">
        <v>336</v>
      </c>
      <c r="D129" s="94" t="s">
        <v>562</v>
      </c>
      <c r="E129" s="91" t="e">
        <v>#REF!</v>
      </c>
      <c r="F129" s="91" t="e">
        <v>#REF!</v>
      </c>
      <c r="G129" s="91" t="e">
        <v>#REF!</v>
      </c>
      <c r="H129" s="91"/>
      <c r="I129" s="102" t="s">
        <v>274</v>
      </c>
      <c r="J129" s="102" t="s">
        <v>280</v>
      </c>
      <c r="K129" s="99" t="s">
        <v>251</v>
      </c>
      <c r="L129" s="102" t="s">
        <v>286</v>
      </c>
      <c r="M129" s="102" t="s">
        <v>275</v>
      </c>
      <c r="N129" s="112" t="str">
        <f t="shared" si="29"/>
        <v>未定
TBD</v>
      </c>
      <c r="O129" s="112" t="str">
        <f t="shared" si="17"/>
        <v>TBD</v>
      </c>
    </row>
    <row r="130" spans="1:15" ht="189">
      <c r="A130" s="94" t="s">
        <v>572</v>
      </c>
      <c r="B130" s="94" t="s">
        <v>541</v>
      </c>
      <c r="C130" s="94" t="s">
        <v>336</v>
      </c>
      <c r="D130" s="94" t="s">
        <v>562</v>
      </c>
      <c r="E130" s="91" t="e">
        <v>#REF!</v>
      </c>
      <c r="F130" s="91" t="e">
        <v>#REF!</v>
      </c>
      <c r="G130" s="91" t="e">
        <v>#REF!</v>
      </c>
      <c r="H130" s="91"/>
      <c r="I130" s="102" t="s">
        <v>274</v>
      </c>
      <c r="J130" s="102" t="s">
        <v>280</v>
      </c>
      <c r="K130" s="99" t="s">
        <v>251</v>
      </c>
      <c r="L130" s="102" t="s">
        <v>286</v>
      </c>
      <c r="M130" s="102" t="s">
        <v>275</v>
      </c>
      <c r="N130" s="112" t="str">
        <f t="shared" si="29"/>
        <v>未定
TBD</v>
      </c>
      <c r="O130" s="112" t="str">
        <f t="shared" si="17"/>
        <v>TBD</v>
      </c>
    </row>
    <row r="131" spans="1:15" ht="189">
      <c r="A131" s="94" t="s">
        <v>573</v>
      </c>
      <c r="B131" s="94" t="s">
        <v>541</v>
      </c>
      <c r="C131" s="94" t="s">
        <v>336</v>
      </c>
      <c r="D131" s="94" t="s">
        <v>562</v>
      </c>
      <c r="E131" s="91" t="e">
        <v>#REF!</v>
      </c>
      <c r="F131" s="91" t="e">
        <v>#REF!</v>
      </c>
      <c r="G131" s="91" t="e">
        <v>#REF!</v>
      </c>
      <c r="H131" s="91"/>
      <c r="I131" s="102" t="s">
        <v>274</v>
      </c>
      <c r="J131" s="102" t="s">
        <v>280</v>
      </c>
      <c r="K131" s="99" t="s">
        <v>251</v>
      </c>
      <c r="L131" s="102" t="s">
        <v>286</v>
      </c>
      <c r="M131" s="102" t="s">
        <v>275</v>
      </c>
      <c r="N131" s="112" t="str">
        <f t="shared" si="29"/>
        <v>未定
TBD</v>
      </c>
      <c r="O131" s="112" t="str">
        <f t="shared" ref="O131:O194" si="30">IF(N131="未定
TBD","TBD",IF(N131="該当する
Application period ends by the end of January 2023","Yes","No"))</f>
        <v>TBD</v>
      </c>
    </row>
    <row r="132" spans="1:15" ht="189">
      <c r="A132" s="94" t="s">
        <v>574</v>
      </c>
      <c r="B132" s="94" t="s">
        <v>541</v>
      </c>
      <c r="C132" s="94" t="s">
        <v>336</v>
      </c>
      <c r="D132" s="94" t="s">
        <v>562</v>
      </c>
      <c r="E132" s="91" t="e">
        <v>#REF!</v>
      </c>
      <c r="F132" s="91" t="e">
        <v>#REF!</v>
      </c>
      <c r="G132" s="91" t="e">
        <v>#REF!</v>
      </c>
      <c r="H132" s="91"/>
      <c r="I132" s="102" t="s">
        <v>274</v>
      </c>
      <c r="J132" s="102" t="s">
        <v>280</v>
      </c>
      <c r="K132" s="99" t="s">
        <v>251</v>
      </c>
      <c r="L132" s="102" t="s">
        <v>286</v>
      </c>
      <c r="M132" s="102" t="s">
        <v>275</v>
      </c>
      <c r="N132" s="112" t="str">
        <f t="shared" si="29"/>
        <v>未定
TBD</v>
      </c>
      <c r="O132" s="112" t="str">
        <f t="shared" si="30"/>
        <v>TBD</v>
      </c>
    </row>
    <row r="133" spans="1:15" ht="189">
      <c r="A133" s="94" t="s">
        <v>575</v>
      </c>
      <c r="B133" s="94" t="s">
        <v>541</v>
      </c>
      <c r="C133" s="94" t="s">
        <v>336</v>
      </c>
      <c r="D133" s="94" t="s">
        <v>562</v>
      </c>
      <c r="E133" s="91" t="e">
        <v>#REF!</v>
      </c>
      <c r="F133" s="91" t="e">
        <v>#REF!</v>
      </c>
      <c r="G133" s="91" t="e">
        <v>#REF!</v>
      </c>
      <c r="H133" s="91"/>
      <c r="I133" s="102" t="s">
        <v>274</v>
      </c>
      <c r="J133" s="102" t="s">
        <v>280</v>
      </c>
      <c r="K133" s="99" t="s">
        <v>251</v>
      </c>
      <c r="L133" s="102" t="s">
        <v>286</v>
      </c>
      <c r="M133" s="102" t="s">
        <v>275</v>
      </c>
      <c r="N133" s="112" t="str">
        <f t="shared" si="29"/>
        <v>未定
TBD</v>
      </c>
      <c r="O133" s="112" t="str">
        <f t="shared" si="30"/>
        <v>TBD</v>
      </c>
    </row>
    <row r="134" spans="1:15" ht="189">
      <c r="A134" s="94" t="s">
        <v>576</v>
      </c>
      <c r="B134" s="94" t="s">
        <v>541</v>
      </c>
      <c r="C134" s="94" t="s">
        <v>336</v>
      </c>
      <c r="D134" s="94" t="s">
        <v>577</v>
      </c>
      <c r="E134" s="91" t="e">
        <v>#REF!</v>
      </c>
      <c r="F134" s="91" t="e">
        <v>#REF!</v>
      </c>
      <c r="G134" s="91" t="e">
        <v>#REF!</v>
      </c>
      <c r="H134" s="91"/>
      <c r="I134" s="102" t="s">
        <v>274</v>
      </c>
      <c r="J134" s="102" t="s">
        <v>280</v>
      </c>
      <c r="K134" s="99" t="s">
        <v>251</v>
      </c>
      <c r="L134" s="102" t="s">
        <v>286</v>
      </c>
      <c r="M134" s="102" t="s">
        <v>275</v>
      </c>
      <c r="N134" s="112" t="str">
        <f t="shared" si="29"/>
        <v>未定
TBD</v>
      </c>
      <c r="O134" s="112" t="str">
        <f t="shared" si="30"/>
        <v>TBD</v>
      </c>
    </row>
    <row r="135" spans="1:15" ht="189">
      <c r="A135" s="94" t="s">
        <v>578</v>
      </c>
      <c r="B135" s="94" t="s">
        <v>541</v>
      </c>
      <c r="C135" s="94" t="s">
        <v>336</v>
      </c>
      <c r="D135" s="94" t="s">
        <v>577</v>
      </c>
      <c r="E135" s="91" t="e">
        <v>#REF!</v>
      </c>
      <c r="F135" s="91" t="e">
        <v>#REF!</v>
      </c>
      <c r="G135" s="91" t="e">
        <v>#REF!</v>
      </c>
      <c r="H135" s="91"/>
      <c r="I135" s="102" t="s">
        <v>274</v>
      </c>
      <c r="J135" s="102" t="s">
        <v>280</v>
      </c>
      <c r="K135" s="99" t="s">
        <v>251</v>
      </c>
      <c r="L135" s="102" t="s">
        <v>286</v>
      </c>
      <c r="M135" s="102" t="s">
        <v>275</v>
      </c>
      <c r="N135" s="112" t="str">
        <f t="shared" si="29"/>
        <v>未定
TBD</v>
      </c>
      <c r="O135" s="112" t="str">
        <f t="shared" si="30"/>
        <v>TBD</v>
      </c>
    </row>
    <row r="136" spans="1:15" ht="189">
      <c r="A136" s="94" t="s">
        <v>579</v>
      </c>
      <c r="B136" s="94" t="s">
        <v>541</v>
      </c>
      <c r="C136" s="94" t="s">
        <v>336</v>
      </c>
      <c r="D136" s="94" t="s">
        <v>577</v>
      </c>
      <c r="E136" s="91" t="e">
        <v>#REF!</v>
      </c>
      <c r="F136" s="91" t="e">
        <v>#REF!</v>
      </c>
      <c r="G136" s="91" t="e">
        <v>#REF!</v>
      </c>
      <c r="H136" s="91"/>
      <c r="I136" s="102" t="s">
        <v>274</v>
      </c>
      <c r="J136" s="102" t="s">
        <v>280</v>
      </c>
      <c r="K136" s="99" t="s">
        <v>251</v>
      </c>
      <c r="L136" s="102" t="s">
        <v>286</v>
      </c>
      <c r="M136" s="102" t="s">
        <v>275</v>
      </c>
      <c r="N136" s="112" t="str">
        <f t="shared" si="29"/>
        <v>未定
TBD</v>
      </c>
      <c r="O136" s="112" t="str">
        <f t="shared" si="30"/>
        <v>TBD</v>
      </c>
    </row>
    <row r="137" spans="1:15" ht="189">
      <c r="A137" s="94" t="s">
        <v>580</v>
      </c>
      <c r="B137" s="94" t="s">
        <v>541</v>
      </c>
      <c r="C137" s="94" t="s">
        <v>336</v>
      </c>
      <c r="D137" s="94" t="s">
        <v>577</v>
      </c>
      <c r="E137" s="91" t="e">
        <v>#REF!</v>
      </c>
      <c r="F137" s="91" t="e">
        <v>#REF!</v>
      </c>
      <c r="G137" s="91" t="e">
        <v>#REF!</v>
      </c>
      <c r="H137" s="91"/>
      <c r="I137" s="102" t="s">
        <v>274</v>
      </c>
      <c r="J137" s="102" t="s">
        <v>280</v>
      </c>
      <c r="K137" s="99" t="s">
        <v>251</v>
      </c>
      <c r="L137" s="102" t="s">
        <v>286</v>
      </c>
      <c r="M137" s="102" t="s">
        <v>275</v>
      </c>
      <c r="N137" s="112" t="str">
        <f t="shared" si="29"/>
        <v>未定
TBD</v>
      </c>
      <c r="O137" s="112" t="str">
        <f t="shared" si="30"/>
        <v>TBD</v>
      </c>
    </row>
    <row r="138" spans="1:15" ht="189">
      <c r="A138" s="94" t="s">
        <v>581</v>
      </c>
      <c r="B138" s="94" t="s">
        <v>541</v>
      </c>
      <c r="C138" s="94" t="s">
        <v>336</v>
      </c>
      <c r="D138" s="94" t="s">
        <v>577</v>
      </c>
      <c r="E138" s="91" t="e">
        <v>#REF!</v>
      </c>
      <c r="F138" s="91" t="e">
        <v>#REF!</v>
      </c>
      <c r="G138" s="91" t="e">
        <v>#REF!</v>
      </c>
      <c r="H138" s="91"/>
      <c r="I138" s="102" t="s">
        <v>274</v>
      </c>
      <c r="J138" s="102" t="s">
        <v>280</v>
      </c>
      <c r="K138" s="99" t="s">
        <v>251</v>
      </c>
      <c r="L138" s="102" t="s">
        <v>286</v>
      </c>
      <c r="M138" s="102" t="s">
        <v>275</v>
      </c>
      <c r="N138" s="112" t="str">
        <f t="shared" si="29"/>
        <v>未定
TBD</v>
      </c>
      <c r="O138" s="112" t="str">
        <f t="shared" si="30"/>
        <v>TBD</v>
      </c>
    </row>
    <row r="139" spans="1:15" ht="189">
      <c r="A139" s="94" t="s">
        <v>582</v>
      </c>
      <c r="B139" s="94" t="s">
        <v>541</v>
      </c>
      <c r="C139" s="94" t="s">
        <v>336</v>
      </c>
      <c r="D139" s="94" t="s">
        <v>577</v>
      </c>
      <c r="E139" s="91" t="e">
        <v>#REF!</v>
      </c>
      <c r="F139" s="91" t="e">
        <v>#REF!</v>
      </c>
      <c r="G139" s="91" t="e">
        <v>#REF!</v>
      </c>
      <c r="H139" s="91"/>
      <c r="I139" s="102" t="s">
        <v>274</v>
      </c>
      <c r="J139" s="102" t="s">
        <v>280</v>
      </c>
      <c r="K139" s="99" t="s">
        <v>251</v>
      </c>
      <c r="L139" s="102" t="s">
        <v>286</v>
      </c>
      <c r="M139" s="102" t="s">
        <v>275</v>
      </c>
      <c r="N139" s="112" t="str">
        <f t="shared" si="29"/>
        <v>未定
TBD</v>
      </c>
      <c r="O139" s="112" t="str">
        <f t="shared" si="30"/>
        <v>TBD</v>
      </c>
    </row>
    <row r="140" spans="1:15" ht="189">
      <c r="A140" s="94" t="s">
        <v>583</v>
      </c>
      <c r="B140" s="94" t="s">
        <v>541</v>
      </c>
      <c r="C140" s="94" t="s">
        <v>336</v>
      </c>
      <c r="D140" s="94" t="s">
        <v>577</v>
      </c>
      <c r="E140" s="91" t="e">
        <v>#REF!</v>
      </c>
      <c r="F140" s="91" t="e">
        <v>#REF!</v>
      </c>
      <c r="G140" s="91" t="e">
        <v>#REF!</v>
      </c>
      <c r="H140" s="91"/>
      <c r="I140" s="102" t="s">
        <v>274</v>
      </c>
      <c r="J140" s="102" t="s">
        <v>280</v>
      </c>
      <c r="K140" s="99" t="s">
        <v>251</v>
      </c>
      <c r="L140" s="102" t="s">
        <v>286</v>
      </c>
      <c r="M140" s="102" t="s">
        <v>275</v>
      </c>
      <c r="N140" s="112" t="str">
        <f t="shared" si="29"/>
        <v>未定
TBD</v>
      </c>
      <c r="O140" s="112" t="str">
        <f t="shared" si="30"/>
        <v>TBD</v>
      </c>
    </row>
    <row r="141" spans="1:15" ht="189">
      <c r="A141" s="94" t="s">
        <v>584</v>
      </c>
      <c r="B141" s="94" t="s">
        <v>541</v>
      </c>
      <c r="C141" s="94" t="s">
        <v>336</v>
      </c>
      <c r="D141" s="94" t="s">
        <v>577</v>
      </c>
      <c r="E141" s="91" t="e">
        <v>#REF!</v>
      </c>
      <c r="F141" s="91" t="e">
        <v>#REF!</v>
      </c>
      <c r="G141" s="91" t="e">
        <v>#REF!</v>
      </c>
      <c r="H141" s="91"/>
      <c r="I141" s="102" t="s">
        <v>274</v>
      </c>
      <c r="J141" s="102" t="s">
        <v>280</v>
      </c>
      <c r="K141" s="99" t="s">
        <v>251</v>
      </c>
      <c r="L141" s="102" t="s">
        <v>286</v>
      </c>
      <c r="M141" s="102" t="s">
        <v>275</v>
      </c>
      <c r="N141" s="112" t="str">
        <f t="shared" si="29"/>
        <v>未定
TBD</v>
      </c>
      <c r="O141" s="112" t="str">
        <f t="shared" si="30"/>
        <v>TBD</v>
      </c>
    </row>
    <row r="142" spans="1:15" ht="189">
      <c r="A142" s="94" t="s">
        <v>585</v>
      </c>
      <c r="B142" s="94" t="s">
        <v>541</v>
      </c>
      <c r="C142" s="94" t="s">
        <v>336</v>
      </c>
      <c r="D142" s="94" t="s">
        <v>577</v>
      </c>
      <c r="E142" s="91" t="e">
        <v>#REF!</v>
      </c>
      <c r="F142" s="91" t="e">
        <v>#REF!</v>
      </c>
      <c r="G142" s="91" t="e">
        <v>#REF!</v>
      </c>
      <c r="H142" s="91"/>
      <c r="I142" s="102" t="s">
        <v>274</v>
      </c>
      <c r="J142" s="102" t="s">
        <v>280</v>
      </c>
      <c r="K142" s="99" t="s">
        <v>251</v>
      </c>
      <c r="L142" s="102" t="s">
        <v>286</v>
      </c>
      <c r="M142" s="102" t="s">
        <v>275</v>
      </c>
      <c r="N142" s="112" t="str">
        <f t="shared" si="29"/>
        <v>未定
TBD</v>
      </c>
      <c r="O142" s="112" t="str">
        <f t="shared" si="30"/>
        <v>TBD</v>
      </c>
    </row>
    <row r="143" spans="1:15" ht="189">
      <c r="A143" s="94" t="s">
        <v>586</v>
      </c>
      <c r="B143" s="94" t="s">
        <v>541</v>
      </c>
      <c r="C143" s="94" t="s">
        <v>336</v>
      </c>
      <c r="D143" s="94" t="s">
        <v>577</v>
      </c>
      <c r="E143" s="91" t="e">
        <v>#REF!</v>
      </c>
      <c r="F143" s="91" t="e">
        <v>#REF!</v>
      </c>
      <c r="G143" s="91" t="e">
        <v>#REF!</v>
      </c>
      <c r="H143" s="91"/>
      <c r="I143" s="102" t="s">
        <v>274</v>
      </c>
      <c r="J143" s="102" t="s">
        <v>280</v>
      </c>
      <c r="K143" s="99" t="s">
        <v>251</v>
      </c>
      <c r="L143" s="102" t="s">
        <v>286</v>
      </c>
      <c r="M143" s="102" t="s">
        <v>275</v>
      </c>
      <c r="N143" s="112" t="str">
        <f t="shared" si="29"/>
        <v>未定
TBD</v>
      </c>
      <c r="O143" s="112" t="str">
        <f t="shared" si="30"/>
        <v>TBD</v>
      </c>
    </row>
    <row r="144" spans="1:15" ht="135">
      <c r="A144" s="94" t="s">
        <v>587</v>
      </c>
      <c r="B144" s="94" t="s">
        <v>541</v>
      </c>
      <c r="C144" s="94" t="s">
        <v>336</v>
      </c>
      <c r="D144" s="94" t="s">
        <v>588</v>
      </c>
      <c r="E144" s="91" t="e">
        <v>#REF!</v>
      </c>
      <c r="F144" s="91" t="e">
        <v>#REF!</v>
      </c>
      <c r="G144" s="91" t="e">
        <v>#REF!</v>
      </c>
      <c r="H144" s="91"/>
      <c r="I144" s="102" t="s">
        <v>274</v>
      </c>
      <c r="J144" s="102" t="s">
        <v>280</v>
      </c>
      <c r="K144" s="99" t="s">
        <v>251</v>
      </c>
      <c r="L144" s="102" t="s">
        <v>286</v>
      </c>
      <c r="M144" s="102" t="s">
        <v>275</v>
      </c>
      <c r="N144" s="112" t="str">
        <f t="shared" si="29"/>
        <v>未定
TBD</v>
      </c>
      <c r="O144" s="112" t="str">
        <f t="shared" si="30"/>
        <v>TBD</v>
      </c>
    </row>
    <row r="145" spans="1:15" ht="243">
      <c r="A145" s="94" t="s">
        <v>589</v>
      </c>
      <c r="B145" s="94" t="s">
        <v>541</v>
      </c>
      <c r="C145" s="94" t="s">
        <v>336</v>
      </c>
      <c r="D145" s="94" t="s">
        <v>590</v>
      </c>
      <c r="E145" s="91" t="e">
        <v>#REF!</v>
      </c>
      <c r="F145" s="91" t="e">
        <v>#REF!</v>
      </c>
      <c r="G145" s="91" t="e">
        <v>#REF!</v>
      </c>
      <c r="H145" s="91"/>
      <c r="I145" s="102" t="s">
        <v>274</v>
      </c>
      <c r="J145" s="102" t="s">
        <v>280</v>
      </c>
      <c r="K145" s="99" t="s">
        <v>251</v>
      </c>
      <c r="L145" s="102" t="s">
        <v>286</v>
      </c>
      <c r="M145" s="102" t="s">
        <v>275</v>
      </c>
      <c r="N145" s="112" t="str">
        <f t="shared" si="29"/>
        <v>未定
TBD</v>
      </c>
      <c r="O145" s="112" t="str">
        <f t="shared" si="30"/>
        <v>TBD</v>
      </c>
    </row>
    <row r="146" spans="1:15" ht="283.5">
      <c r="A146" s="94" t="s">
        <v>591</v>
      </c>
      <c r="B146" s="94" t="s">
        <v>541</v>
      </c>
      <c r="C146" s="94" t="s">
        <v>336</v>
      </c>
      <c r="D146" s="94" t="s">
        <v>592</v>
      </c>
      <c r="E146" s="91" t="e">
        <v>#REF!</v>
      </c>
      <c r="F146" s="91" t="e">
        <v>#REF!</v>
      </c>
      <c r="G146" s="91" t="e">
        <v>#REF!</v>
      </c>
      <c r="H146" s="91"/>
      <c r="I146" s="102" t="s">
        <v>274</v>
      </c>
      <c r="J146" s="102" t="s">
        <v>280</v>
      </c>
      <c r="K146" s="99" t="s">
        <v>251</v>
      </c>
      <c r="L146" s="102" t="s">
        <v>286</v>
      </c>
      <c r="M146" s="102" t="s">
        <v>275</v>
      </c>
      <c r="N146" s="112" t="str">
        <f t="shared" si="29"/>
        <v>未定
TBD</v>
      </c>
      <c r="O146" s="112" t="str">
        <f t="shared" si="30"/>
        <v>TBD</v>
      </c>
    </row>
    <row r="147" spans="1:15" ht="283.5">
      <c r="A147" s="94" t="s">
        <v>593</v>
      </c>
      <c r="B147" s="94" t="s">
        <v>541</v>
      </c>
      <c r="C147" s="94" t="s">
        <v>336</v>
      </c>
      <c r="D147" s="94" t="s">
        <v>592</v>
      </c>
      <c r="E147" s="91" t="e">
        <v>#REF!</v>
      </c>
      <c r="F147" s="91" t="e">
        <v>#REF!</v>
      </c>
      <c r="G147" s="91" t="e">
        <v>#REF!</v>
      </c>
      <c r="H147" s="91"/>
      <c r="I147" s="102" t="s">
        <v>274</v>
      </c>
      <c r="J147" s="102" t="s">
        <v>280</v>
      </c>
      <c r="K147" s="99" t="s">
        <v>251</v>
      </c>
      <c r="L147" s="102" t="s">
        <v>286</v>
      </c>
      <c r="M147" s="102" t="s">
        <v>275</v>
      </c>
      <c r="N147" s="112" t="str">
        <f t="shared" si="29"/>
        <v>未定
TBD</v>
      </c>
      <c r="O147" s="112" t="str">
        <f t="shared" si="30"/>
        <v>TBD</v>
      </c>
    </row>
    <row r="148" spans="1:15" ht="283.5">
      <c r="A148" s="94" t="s">
        <v>594</v>
      </c>
      <c r="B148" s="94" t="s">
        <v>541</v>
      </c>
      <c r="C148" s="94" t="s">
        <v>336</v>
      </c>
      <c r="D148" s="94" t="s">
        <v>592</v>
      </c>
      <c r="E148" s="91" t="e">
        <v>#REF!</v>
      </c>
      <c r="F148" s="91" t="e">
        <v>#REF!</v>
      </c>
      <c r="G148" s="91" t="e">
        <v>#REF!</v>
      </c>
      <c r="H148" s="91"/>
      <c r="I148" s="102" t="s">
        <v>274</v>
      </c>
      <c r="J148" s="102" t="s">
        <v>280</v>
      </c>
      <c r="K148" s="99" t="s">
        <v>251</v>
      </c>
      <c r="L148" s="102" t="s">
        <v>286</v>
      </c>
      <c r="M148" s="102" t="s">
        <v>275</v>
      </c>
      <c r="N148" s="112" t="str">
        <f t="shared" si="29"/>
        <v>未定
TBD</v>
      </c>
      <c r="O148" s="112" t="str">
        <f t="shared" si="30"/>
        <v>TBD</v>
      </c>
    </row>
    <row r="149" spans="1:15" ht="283.5">
      <c r="A149" s="94" t="s">
        <v>595</v>
      </c>
      <c r="B149" s="94" t="s">
        <v>541</v>
      </c>
      <c r="C149" s="94" t="s">
        <v>336</v>
      </c>
      <c r="D149" s="94" t="s">
        <v>592</v>
      </c>
      <c r="E149" s="91" t="e">
        <v>#REF!</v>
      </c>
      <c r="F149" s="91" t="e">
        <v>#REF!</v>
      </c>
      <c r="G149" s="91" t="e">
        <v>#REF!</v>
      </c>
      <c r="H149" s="91"/>
      <c r="I149" s="102" t="s">
        <v>274</v>
      </c>
      <c r="J149" s="102" t="s">
        <v>280</v>
      </c>
      <c r="K149" s="99" t="s">
        <v>251</v>
      </c>
      <c r="L149" s="102" t="s">
        <v>286</v>
      </c>
      <c r="M149" s="102" t="s">
        <v>275</v>
      </c>
      <c r="N149" s="112" t="str">
        <f t="shared" si="29"/>
        <v>未定
TBD</v>
      </c>
      <c r="O149" s="112" t="str">
        <f t="shared" si="30"/>
        <v>TBD</v>
      </c>
    </row>
    <row r="150" spans="1:15" ht="283.5">
      <c r="A150" s="94" t="s">
        <v>596</v>
      </c>
      <c r="B150" s="94" t="s">
        <v>541</v>
      </c>
      <c r="C150" s="94" t="s">
        <v>336</v>
      </c>
      <c r="D150" s="94" t="s">
        <v>592</v>
      </c>
      <c r="E150" s="91" t="e">
        <v>#REF!</v>
      </c>
      <c r="F150" s="91" t="e">
        <v>#REF!</v>
      </c>
      <c r="G150" s="91" t="e">
        <v>#REF!</v>
      </c>
      <c r="H150" s="91"/>
      <c r="I150" s="102" t="s">
        <v>274</v>
      </c>
      <c r="J150" s="102" t="s">
        <v>280</v>
      </c>
      <c r="K150" s="99" t="s">
        <v>251</v>
      </c>
      <c r="L150" s="102" t="s">
        <v>286</v>
      </c>
      <c r="M150" s="102" t="s">
        <v>275</v>
      </c>
      <c r="N150" s="112" t="str">
        <f t="shared" si="29"/>
        <v>未定
TBD</v>
      </c>
      <c r="O150" s="112" t="str">
        <f t="shared" si="30"/>
        <v>TBD</v>
      </c>
    </row>
    <row r="151" spans="1:15" ht="283.5">
      <c r="A151" s="94" t="s">
        <v>597</v>
      </c>
      <c r="B151" s="94" t="s">
        <v>541</v>
      </c>
      <c r="C151" s="94" t="s">
        <v>336</v>
      </c>
      <c r="D151" s="94" t="s">
        <v>592</v>
      </c>
      <c r="E151" s="91" t="e">
        <v>#REF!</v>
      </c>
      <c r="F151" s="91" t="e">
        <v>#REF!</v>
      </c>
      <c r="G151" s="91" t="e">
        <v>#REF!</v>
      </c>
      <c r="H151" s="91"/>
      <c r="I151" s="102" t="s">
        <v>274</v>
      </c>
      <c r="J151" s="102" t="s">
        <v>280</v>
      </c>
      <c r="K151" s="99" t="s">
        <v>251</v>
      </c>
      <c r="L151" s="102" t="s">
        <v>286</v>
      </c>
      <c r="M151" s="102" t="s">
        <v>275</v>
      </c>
      <c r="N151" s="112" t="str">
        <f t="shared" si="29"/>
        <v>未定
TBD</v>
      </c>
      <c r="O151" s="112" t="str">
        <f t="shared" si="30"/>
        <v>TBD</v>
      </c>
    </row>
    <row r="152" spans="1:15" ht="283.5">
      <c r="A152" s="94" t="s">
        <v>598</v>
      </c>
      <c r="B152" s="94" t="s">
        <v>541</v>
      </c>
      <c r="C152" s="94" t="s">
        <v>336</v>
      </c>
      <c r="D152" s="94" t="s">
        <v>592</v>
      </c>
      <c r="E152" s="91" t="e">
        <v>#REF!</v>
      </c>
      <c r="F152" s="91" t="e">
        <v>#REF!</v>
      </c>
      <c r="G152" s="91" t="e">
        <v>#REF!</v>
      </c>
      <c r="H152" s="91"/>
      <c r="I152" s="102" t="s">
        <v>274</v>
      </c>
      <c r="J152" s="102" t="s">
        <v>280</v>
      </c>
      <c r="K152" s="99" t="s">
        <v>251</v>
      </c>
      <c r="L152" s="102" t="s">
        <v>286</v>
      </c>
      <c r="M152" s="102" t="s">
        <v>275</v>
      </c>
      <c r="N152" s="112" t="str">
        <f t="shared" si="29"/>
        <v>未定
TBD</v>
      </c>
      <c r="O152" s="112" t="str">
        <f t="shared" si="30"/>
        <v>TBD</v>
      </c>
    </row>
    <row r="153" spans="1:15" ht="283.5">
      <c r="A153" s="94" t="s">
        <v>599</v>
      </c>
      <c r="B153" s="94" t="s">
        <v>541</v>
      </c>
      <c r="C153" s="94" t="s">
        <v>336</v>
      </c>
      <c r="D153" s="94" t="s">
        <v>592</v>
      </c>
      <c r="E153" s="91" t="e">
        <v>#REF!</v>
      </c>
      <c r="F153" s="91" t="e">
        <v>#REF!</v>
      </c>
      <c r="G153" s="91" t="e">
        <v>#REF!</v>
      </c>
      <c r="H153" s="91"/>
      <c r="I153" s="102" t="s">
        <v>274</v>
      </c>
      <c r="J153" s="102" t="s">
        <v>280</v>
      </c>
      <c r="K153" s="99" t="s">
        <v>251</v>
      </c>
      <c r="L153" s="102" t="s">
        <v>286</v>
      </c>
      <c r="M153" s="102" t="s">
        <v>275</v>
      </c>
      <c r="N153" s="112" t="str">
        <f t="shared" si="29"/>
        <v>未定
TBD</v>
      </c>
      <c r="O153" s="112" t="str">
        <f t="shared" si="30"/>
        <v>TBD</v>
      </c>
    </row>
    <row r="154" spans="1:15" ht="283.5">
      <c r="A154" s="94" t="s">
        <v>600</v>
      </c>
      <c r="B154" s="94" t="s">
        <v>541</v>
      </c>
      <c r="C154" s="94" t="s">
        <v>336</v>
      </c>
      <c r="D154" s="94" t="s">
        <v>592</v>
      </c>
      <c r="E154" s="91" t="e">
        <v>#REF!</v>
      </c>
      <c r="F154" s="91" t="e">
        <v>#REF!</v>
      </c>
      <c r="G154" s="91" t="e">
        <v>#REF!</v>
      </c>
      <c r="H154" s="91"/>
      <c r="I154" s="102" t="s">
        <v>274</v>
      </c>
      <c r="J154" s="102" t="s">
        <v>280</v>
      </c>
      <c r="K154" s="99" t="s">
        <v>251</v>
      </c>
      <c r="L154" s="102" t="s">
        <v>286</v>
      </c>
      <c r="M154" s="102" t="s">
        <v>275</v>
      </c>
      <c r="N154" s="112" t="str">
        <f t="shared" si="29"/>
        <v>未定
TBD</v>
      </c>
      <c r="O154" s="112" t="str">
        <f t="shared" si="30"/>
        <v>TBD</v>
      </c>
    </row>
    <row r="155" spans="1:15" ht="283.5">
      <c r="A155" s="94" t="s">
        <v>601</v>
      </c>
      <c r="B155" s="94" t="s">
        <v>541</v>
      </c>
      <c r="C155" s="94" t="s">
        <v>336</v>
      </c>
      <c r="D155" s="94" t="s">
        <v>592</v>
      </c>
      <c r="E155" s="91" t="e">
        <v>#REF!</v>
      </c>
      <c r="F155" s="91" t="e">
        <v>#REF!</v>
      </c>
      <c r="G155" s="91" t="e">
        <v>#REF!</v>
      </c>
      <c r="H155" s="91"/>
      <c r="I155" s="102" t="s">
        <v>274</v>
      </c>
      <c r="J155" s="102" t="s">
        <v>280</v>
      </c>
      <c r="K155" s="99" t="s">
        <v>251</v>
      </c>
      <c r="L155" s="102" t="s">
        <v>286</v>
      </c>
      <c r="M155" s="102" t="s">
        <v>275</v>
      </c>
      <c r="N155" s="112" t="str">
        <f t="shared" si="29"/>
        <v>未定
TBD</v>
      </c>
      <c r="O155" s="112" t="str">
        <f t="shared" si="30"/>
        <v>TBD</v>
      </c>
    </row>
    <row r="156" spans="1:15" ht="216">
      <c r="A156" s="94" t="s">
        <v>602</v>
      </c>
      <c r="B156" s="94" t="s">
        <v>541</v>
      </c>
      <c r="C156" s="94" t="s">
        <v>336</v>
      </c>
      <c r="D156" s="94" t="s">
        <v>603</v>
      </c>
      <c r="E156" s="91" t="e">
        <v>#REF!</v>
      </c>
      <c r="F156" s="91" t="e">
        <v>#REF!</v>
      </c>
      <c r="G156" s="91" t="e">
        <v>#REF!</v>
      </c>
      <c r="H156" s="91"/>
      <c r="I156" s="102" t="s">
        <v>274</v>
      </c>
      <c r="J156" s="102" t="s">
        <v>280</v>
      </c>
      <c r="K156" s="99" t="s">
        <v>251</v>
      </c>
      <c r="L156" s="102" t="s">
        <v>286</v>
      </c>
      <c r="M156" s="102" t="s">
        <v>275</v>
      </c>
      <c r="N156" s="112" t="str">
        <f t="shared" si="29"/>
        <v>未定
TBD</v>
      </c>
      <c r="O156" s="112" t="str">
        <f t="shared" si="30"/>
        <v>TBD</v>
      </c>
    </row>
    <row r="157" spans="1:15" ht="189">
      <c r="A157" s="94" t="s">
        <v>604</v>
      </c>
      <c r="B157" s="94" t="s">
        <v>541</v>
      </c>
      <c r="C157" s="94" t="s">
        <v>336</v>
      </c>
      <c r="D157" s="94" t="s">
        <v>605</v>
      </c>
      <c r="E157" s="91" t="e">
        <v>#REF!</v>
      </c>
      <c r="F157" s="91" t="e">
        <v>#REF!</v>
      </c>
      <c r="G157" s="91" t="e">
        <v>#REF!</v>
      </c>
      <c r="H157" s="91"/>
      <c r="I157" s="102" t="s">
        <v>274</v>
      </c>
      <c r="J157" s="102" t="s">
        <v>280</v>
      </c>
      <c r="K157" s="99" t="s">
        <v>251</v>
      </c>
      <c r="L157" s="102" t="s">
        <v>286</v>
      </c>
      <c r="M157" s="102" t="s">
        <v>275</v>
      </c>
      <c r="N157" s="112" t="str">
        <f t="shared" si="29"/>
        <v>未定
TBD</v>
      </c>
      <c r="O157" s="112" t="str">
        <f t="shared" si="30"/>
        <v>TBD</v>
      </c>
    </row>
    <row r="158" spans="1:15" ht="256.5">
      <c r="A158" s="94" t="s">
        <v>606</v>
      </c>
      <c r="B158" s="94" t="s">
        <v>541</v>
      </c>
      <c r="C158" s="94" t="s">
        <v>336</v>
      </c>
      <c r="D158" s="94" t="s">
        <v>607</v>
      </c>
      <c r="E158" s="91" t="e">
        <v>#REF!</v>
      </c>
      <c r="F158" s="91" t="e">
        <v>#REF!</v>
      </c>
      <c r="G158" s="91" t="e">
        <v>#REF!</v>
      </c>
      <c r="H158" s="91"/>
      <c r="I158" s="102" t="s">
        <v>274</v>
      </c>
      <c r="J158" s="102" t="s">
        <v>280</v>
      </c>
      <c r="K158" s="99" t="s">
        <v>251</v>
      </c>
      <c r="L158" s="102" t="s">
        <v>286</v>
      </c>
      <c r="M158" s="102" t="s">
        <v>275</v>
      </c>
      <c r="N158" s="112" t="str">
        <f t="shared" si="29"/>
        <v>未定
TBD</v>
      </c>
      <c r="O158" s="112" t="str">
        <f t="shared" si="30"/>
        <v>TBD</v>
      </c>
    </row>
    <row r="159" spans="1:15" ht="243">
      <c r="A159" s="94" t="s">
        <v>608</v>
      </c>
      <c r="B159" s="94" t="s">
        <v>541</v>
      </c>
      <c r="C159" s="94" t="s">
        <v>336</v>
      </c>
      <c r="D159" s="94" t="s">
        <v>609</v>
      </c>
      <c r="E159" s="91" t="e">
        <v>#REF!</v>
      </c>
      <c r="F159" s="91" t="e">
        <v>#REF!</v>
      </c>
      <c r="G159" s="91" t="e">
        <v>#REF!</v>
      </c>
      <c r="H159" s="91"/>
      <c r="I159" s="102" t="s">
        <v>274</v>
      </c>
      <c r="J159" s="102" t="s">
        <v>280</v>
      </c>
      <c r="K159" s="99" t="s">
        <v>251</v>
      </c>
      <c r="L159" s="102" t="s">
        <v>286</v>
      </c>
      <c r="M159" s="102" t="s">
        <v>275</v>
      </c>
      <c r="N159" s="112" t="str">
        <f t="shared" si="29"/>
        <v>未定
TBD</v>
      </c>
      <c r="O159" s="112" t="str">
        <f t="shared" si="30"/>
        <v>TBD</v>
      </c>
    </row>
    <row r="160" spans="1:15" ht="243">
      <c r="A160" s="94" t="s">
        <v>610</v>
      </c>
      <c r="B160" s="94" t="s">
        <v>541</v>
      </c>
      <c r="C160" s="94" t="s">
        <v>336</v>
      </c>
      <c r="D160" s="94" t="s">
        <v>609</v>
      </c>
      <c r="E160" s="91" t="e">
        <v>#REF!</v>
      </c>
      <c r="F160" s="91" t="e">
        <v>#REF!</v>
      </c>
      <c r="G160" s="91" t="e">
        <v>#REF!</v>
      </c>
      <c r="H160" s="91"/>
      <c r="I160" s="102" t="s">
        <v>274</v>
      </c>
      <c r="J160" s="102" t="s">
        <v>280</v>
      </c>
      <c r="K160" s="99" t="s">
        <v>251</v>
      </c>
      <c r="L160" s="102" t="s">
        <v>286</v>
      </c>
      <c r="M160" s="102" t="s">
        <v>275</v>
      </c>
      <c r="N160" s="112" t="str">
        <f t="shared" si="29"/>
        <v>未定
TBD</v>
      </c>
      <c r="O160" s="112" t="str">
        <f t="shared" si="30"/>
        <v>TBD</v>
      </c>
    </row>
    <row r="161" spans="1:15" ht="243">
      <c r="A161" s="94" t="s">
        <v>611</v>
      </c>
      <c r="B161" s="94" t="s">
        <v>541</v>
      </c>
      <c r="C161" s="94" t="s">
        <v>336</v>
      </c>
      <c r="D161" s="94" t="s">
        <v>609</v>
      </c>
      <c r="E161" s="91" t="e">
        <v>#REF!</v>
      </c>
      <c r="F161" s="91" t="e">
        <v>#REF!</v>
      </c>
      <c r="G161" s="91" t="e">
        <v>#REF!</v>
      </c>
      <c r="H161" s="91"/>
      <c r="I161" s="102" t="s">
        <v>274</v>
      </c>
      <c r="J161" s="102" t="s">
        <v>280</v>
      </c>
      <c r="K161" s="99" t="s">
        <v>251</v>
      </c>
      <c r="L161" s="102" t="s">
        <v>286</v>
      </c>
      <c r="M161" s="102" t="s">
        <v>275</v>
      </c>
      <c r="N161" s="112" t="str">
        <f t="shared" si="29"/>
        <v>未定
TBD</v>
      </c>
      <c r="O161" s="112" t="str">
        <f t="shared" si="30"/>
        <v>TBD</v>
      </c>
    </row>
    <row r="162" spans="1:15" ht="243">
      <c r="A162" s="94" t="s">
        <v>612</v>
      </c>
      <c r="B162" s="94" t="s">
        <v>541</v>
      </c>
      <c r="C162" s="94" t="s">
        <v>336</v>
      </c>
      <c r="D162" s="94" t="s">
        <v>609</v>
      </c>
      <c r="E162" s="91" t="e">
        <v>#REF!</v>
      </c>
      <c r="F162" s="91" t="e">
        <v>#REF!</v>
      </c>
      <c r="G162" s="91" t="e">
        <v>#REF!</v>
      </c>
      <c r="H162" s="91"/>
      <c r="I162" s="102" t="s">
        <v>274</v>
      </c>
      <c r="J162" s="102" t="s">
        <v>280</v>
      </c>
      <c r="K162" s="99" t="s">
        <v>251</v>
      </c>
      <c r="L162" s="102" t="s">
        <v>286</v>
      </c>
      <c r="M162" s="102" t="s">
        <v>275</v>
      </c>
      <c r="N162" s="112" t="str">
        <f t="shared" si="29"/>
        <v>未定
TBD</v>
      </c>
      <c r="O162" s="112" t="str">
        <f t="shared" si="30"/>
        <v>TBD</v>
      </c>
    </row>
    <row r="163" spans="1:15" ht="243">
      <c r="A163" s="94" t="s">
        <v>613</v>
      </c>
      <c r="B163" s="94" t="s">
        <v>541</v>
      </c>
      <c r="C163" s="94" t="s">
        <v>336</v>
      </c>
      <c r="D163" s="94" t="s">
        <v>609</v>
      </c>
      <c r="E163" s="91" t="e">
        <v>#REF!</v>
      </c>
      <c r="F163" s="91" t="e">
        <v>#REF!</v>
      </c>
      <c r="G163" s="91" t="e">
        <v>#REF!</v>
      </c>
      <c r="H163" s="91"/>
      <c r="I163" s="102" t="s">
        <v>274</v>
      </c>
      <c r="J163" s="102" t="s">
        <v>280</v>
      </c>
      <c r="K163" s="99" t="s">
        <v>251</v>
      </c>
      <c r="L163" s="102" t="s">
        <v>286</v>
      </c>
      <c r="M163" s="102" t="s">
        <v>275</v>
      </c>
      <c r="N163" s="112" t="str">
        <f t="shared" si="29"/>
        <v>未定
TBD</v>
      </c>
      <c r="O163" s="112" t="str">
        <f t="shared" si="30"/>
        <v>TBD</v>
      </c>
    </row>
    <row r="164" spans="1:15" ht="243">
      <c r="A164" s="94" t="s">
        <v>614</v>
      </c>
      <c r="B164" s="94" t="s">
        <v>541</v>
      </c>
      <c r="C164" s="94" t="s">
        <v>615</v>
      </c>
      <c r="D164" s="94" t="s">
        <v>616</v>
      </c>
      <c r="E164" s="91" t="e">
        <v>#REF!</v>
      </c>
      <c r="F164" s="91" t="e">
        <v>#REF!</v>
      </c>
      <c r="G164" s="91" t="e">
        <v>#REF!</v>
      </c>
      <c r="H164" s="91"/>
      <c r="I164" s="102" t="s">
        <v>274</v>
      </c>
      <c r="J164" s="102"/>
      <c r="K164" s="99" t="s">
        <v>251</v>
      </c>
      <c r="L164" s="102" t="s">
        <v>269</v>
      </c>
      <c r="M164" s="102" t="s">
        <v>275</v>
      </c>
      <c r="N164" s="112" t="str">
        <f t="shared" ref="N164:N169" si="31">I164</f>
        <v>該当しない
N/A</v>
      </c>
      <c r="O164" s="112" t="str">
        <f t="shared" si="30"/>
        <v>No</v>
      </c>
    </row>
    <row r="165" spans="1:15" ht="67.5">
      <c r="A165" s="94" t="s">
        <v>617</v>
      </c>
      <c r="B165" s="94" t="s">
        <v>618</v>
      </c>
      <c r="C165" s="94" t="s">
        <v>619</v>
      </c>
      <c r="D165" s="94" t="s">
        <v>316</v>
      </c>
      <c r="E165" s="91" t="e">
        <v>#REF!</v>
      </c>
      <c r="F165" s="91" t="e">
        <v>#REF!</v>
      </c>
      <c r="G165" s="91" t="e">
        <v>#REF!</v>
      </c>
      <c r="H165" s="91"/>
      <c r="I165" s="102" t="s">
        <v>274</v>
      </c>
      <c r="J165" s="102"/>
      <c r="K165" s="99" t="s">
        <v>251</v>
      </c>
      <c r="L165" s="102" t="s">
        <v>269</v>
      </c>
      <c r="M165" s="102" t="s">
        <v>275</v>
      </c>
      <c r="N165" s="112" t="str">
        <f t="shared" si="31"/>
        <v>該当しない
N/A</v>
      </c>
      <c r="O165" s="112" t="str">
        <f t="shared" si="30"/>
        <v>No</v>
      </c>
    </row>
    <row r="166" spans="1:15" ht="67.5">
      <c r="A166" s="94" t="s">
        <v>620</v>
      </c>
      <c r="B166" s="94" t="s">
        <v>621</v>
      </c>
      <c r="C166" s="94" t="s">
        <v>622</v>
      </c>
      <c r="D166" s="94" t="s">
        <v>316</v>
      </c>
      <c r="E166" s="91" t="e">
        <v>#REF!</v>
      </c>
      <c r="F166" s="91" t="e">
        <v>#REF!</v>
      </c>
      <c r="G166" s="91" t="e">
        <v>#REF!</v>
      </c>
      <c r="H166" s="91"/>
      <c r="I166" s="102" t="s">
        <v>274</v>
      </c>
      <c r="J166" s="102"/>
      <c r="K166" s="99" t="s">
        <v>251</v>
      </c>
      <c r="L166" s="102" t="s">
        <v>269</v>
      </c>
      <c r="M166" s="102" t="s">
        <v>281</v>
      </c>
      <c r="N166" s="112" t="str">
        <f t="shared" si="31"/>
        <v>該当しない
N/A</v>
      </c>
      <c r="O166" s="112" t="str">
        <f t="shared" si="30"/>
        <v>No</v>
      </c>
    </row>
    <row r="167" spans="1:15" ht="270">
      <c r="A167" s="94" t="s">
        <v>623</v>
      </c>
      <c r="B167" s="94" t="s">
        <v>624</v>
      </c>
      <c r="C167" s="94" t="s">
        <v>625</v>
      </c>
      <c r="D167" s="94" t="s">
        <v>626</v>
      </c>
      <c r="E167" s="91" t="e">
        <v>#REF!</v>
      </c>
      <c r="F167" s="91" t="e">
        <v>#REF!</v>
      </c>
      <c r="G167" s="91" t="e">
        <v>#REF!</v>
      </c>
      <c r="H167" s="91"/>
      <c r="I167" s="102" t="s">
        <v>338</v>
      </c>
      <c r="J167" s="102"/>
      <c r="K167" s="99" t="s">
        <v>251</v>
      </c>
      <c r="L167" s="102" t="s">
        <v>269</v>
      </c>
      <c r="M167" s="102" t="s">
        <v>275</v>
      </c>
      <c r="N167" s="112" t="str">
        <f t="shared" si="31"/>
        <v>該当する
Application period ends by the end of January 2023</v>
      </c>
      <c r="O167" s="112" t="str">
        <f t="shared" si="30"/>
        <v>Yes</v>
      </c>
    </row>
    <row r="168" spans="1:15" ht="270">
      <c r="A168" s="94" t="s">
        <v>627</v>
      </c>
      <c r="B168" s="94" t="s">
        <v>624</v>
      </c>
      <c r="C168" s="94" t="s">
        <v>625</v>
      </c>
      <c r="D168" s="94" t="s">
        <v>628</v>
      </c>
      <c r="E168" s="91" t="e">
        <v>#REF!</v>
      </c>
      <c r="F168" s="91" t="e">
        <v>#REF!</v>
      </c>
      <c r="G168" s="91" t="e">
        <v>#REF!</v>
      </c>
      <c r="H168" s="91"/>
      <c r="I168" s="102" t="s">
        <v>338</v>
      </c>
      <c r="J168" s="102"/>
      <c r="K168" s="99" t="s">
        <v>251</v>
      </c>
      <c r="L168" s="102" t="s">
        <v>269</v>
      </c>
      <c r="M168" s="102" t="s">
        <v>275</v>
      </c>
      <c r="N168" s="112" t="str">
        <f t="shared" si="31"/>
        <v>該当する
Application period ends by the end of January 2023</v>
      </c>
      <c r="O168" s="112" t="str">
        <f t="shared" si="30"/>
        <v>Yes</v>
      </c>
    </row>
    <row r="169" spans="1:15" ht="216">
      <c r="A169" s="94" t="s">
        <v>629</v>
      </c>
      <c r="B169" s="94" t="s">
        <v>624</v>
      </c>
      <c r="C169" s="94" t="s">
        <v>625</v>
      </c>
      <c r="D169" s="94" t="s">
        <v>630</v>
      </c>
      <c r="E169" s="91" t="e">
        <v>#REF!</v>
      </c>
      <c r="F169" s="91" t="e">
        <v>#REF!</v>
      </c>
      <c r="G169" s="91" t="e">
        <v>#REF!</v>
      </c>
      <c r="H169" s="91"/>
      <c r="I169" s="102" t="s">
        <v>338</v>
      </c>
      <c r="J169" s="102"/>
      <c r="K169" s="99" t="s">
        <v>251</v>
      </c>
      <c r="L169" s="102" t="s">
        <v>269</v>
      </c>
      <c r="M169" s="102" t="s">
        <v>275</v>
      </c>
      <c r="N169" s="112" t="str">
        <f t="shared" si="31"/>
        <v>該当する
Application period ends by the end of January 2023</v>
      </c>
      <c r="O169" s="112" t="str">
        <f t="shared" si="30"/>
        <v>Yes</v>
      </c>
    </row>
    <row r="170" spans="1:15" ht="148.5">
      <c r="A170" s="94" t="s">
        <v>631</v>
      </c>
      <c r="B170" s="94" t="s">
        <v>632</v>
      </c>
      <c r="C170" s="94" t="s">
        <v>633</v>
      </c>
      <c r="D170" s="94" t="s">
        <v>634</v>
      </c>
      <c r="E170" s="91" t="e">
        <v>#REF!</v>
      </c>
      <c r="F170" s="91" t="e">
        <v>#REF!</v>
      </c>
      <c r="G170" s="91" t="e">
        <v>#REF!</v>
      </c>
      <c r="H170" s="91"/>
      <c r="I170" s="102" t="s">
        <v>280</v>
      </c>
      <c r="J170" s="102" t="s">
        <v>280</v>
      </c>
      <c r="K170" s="99" t="s">
        <v>251</v>
      </c>
      <c r="L170" s="102" t="s">
        <v>318</v>
      </c>
      <c r="M170" s="102" t="s">
        <v>281</v>
      </c>
      <c r="N170" s="112" t="str">
        <f t="shared" ref="N170" si="32">IF(I170="該当する
Application period ends by the end of January 2023","該当する
Application period ends by the end of January 2023",IF(J170="該当する
Application period ends by the end of January 2023","該当する
Application period ends by the end of January 2023",IF(I170="未定
TBD","未定
TBD",IF(J170="未定
TBD","未定
TBD",IF(I170="該当しない
N/A","該当しない
N/A",IF(J170="該当しない
N/A","該当しない
N/A",""))))))</f>
        <v>未定
TBD</v>
      </c>
      <c r="O170" s="112" t="str">
        <f t="shared" si="30"/>
        <v>TBD</v>
      </c>
    </row>
    <row r="171" spans="1:15" ht="67.5">
      <c r="A171" s="94" t="s">
        <v>635</v>
      </c>
      <c r="B171" s="94" t="s">
        <v>632</v>
      </c>
      <c r="C171" s="94" t="s">
        <v>636</v>
      </c>
      <c r="D171" s="94" t="s">
        <v>637</v>
      </c>
      <c r="E171" s="91" t="e">
        <v>#REF!</v>
      </c>
      <c r="F171" s="91" t="e">
        <v>#REF!</v>
      </c>
      <c r="G171" s="91" t="e">
        <v>#REF!</v>
      </c>
      <c r="H171" s="91"/>
      <c r="I171" s="102" t="s">
        <v>280</v>
      </c>
      <c r="J171" s="102"/>
      <c r="K171" s="99" t="s">
        <v>251</v>
      </c>
      <c r="L171" s="102" t="s">
        <v>269</v>
      </c>
      <c r="M171" s="102" t="s">
        <v>281</v>
      </c>
      <c r="N171" s="112" t="str">
        <f>I171</f>
        <v>未定
TBD</v>
      </c>
      <c r="O171" s="112" t="str">
        <f t="shared" si="30"/>
        <v>TBD</v>
      </c>
    </row>
    <row r="172" spans="1:15" ht="94.5">
      <c r="A172" s="94" t="s">
        <v>638</v>
      </c>
      <c r="B172" s="94" t="s">
        <v>639</v>
      </c>
      <c r="C172" s="94" t="s">
        <v>640</v>
      </c>
      <c r="D172" s="94" t="s">
        <v>641</v>
      </c>
      <c r="E172" s="91" t="e">
        <v>#REF!</v>
      </c>
      <c r="F172" s="91" t="e">
        <v>#REF!</v>
      </c>
      <c r="G172" s="91" t="e">
        <v>#REF!</v>
      </c>
      <c r="H172" s="91"/>
      <c r="I172" s="102" t="s">
        <v>274</v>
      </c>
      <c r="J172" s="102"/>
      <c r="K172" s="99" t="s">
        <v>251</v>
      </c>
      <c r="L172" s="102" t="s">
        <v>269</v>
      </c>
      <c r="M172" s="102" t="s">
        <v>281</v>
      </c>
      <c r="N172" s="112" t="str">
        <f>I172</f>
        <v>該当しない
N/A</v>
      </c>
      <c r="O172" s="112" t="str">
        <f t="shared" si="30"/>
        <v>No</v>
      </c>
    </row>
    <row r="173" spans="1:15" ht="94.5">
      <c r="A173" s="94" t="s">
        <v>642</v>
      </c>
      <c r="B173" s="94" t="s">
        <v>639</v>
      </c>
      <c r="C173" s="94" t="s">
        <v>643</v>
      </c>
      <c r="D173" s="94" t="s">
        <v>644</v>
      </c>
      <c r="E173" s="91" t="e">
        <v>#REF!</v>
      </c>
      <c r="F173" s="91" t="e">
        <v>#REF!</v>
      </c>
      <c r="G173" s="91" t="e">
        <v>#REF!</v>
      </c>
      <c r="H173" s="91"/>
      <c r="I173" s="102" t="s">
        <v>274</v>
      </c>
      <c r="J173" s="102"/>
      <c r="K173" s="99" t="s">
        <v>251</v>
      </c>
      <c r="L173" s="102" t="s">
        <v>269</v>
      </c>
      <c r="M173" s="102" t="s">
        <v>281</v>
      </c>
      <c r="N173" s="112" t="str">
        <f>I173</f>
        <v>該当しない
N/A</v>
      </c>
      <c r="O173" s="112" t="str">
        <f t="shared" si="30"/>
        <v>No</v>
      </c>
    </row>
    <row r="174" spans="1:15" ht="67.5">
      <c r="A174" s="94" t="s">
        <v>645</v>
      </c>
      <c r="B174" s="94" t="s">
        <v>639</v>
      </c>
      <c r="C174" s="94" t="s">
        <v>643</v>
      </c>
      <c r="D174" s="94" t="s">
        <v>646</v>
      </c>
      <c r="E174" s="91" t="e">
        <v>#REF!</v>
      </c>
      <c r="F174" s="91" t="e">
        <v>#REF!</v>
      </c>
      <c r="G174" s="91" t="e">
        <v>#REF!</v>
      </c>
      <c r="H174" s="91"/>
      <c r="I174" s="102" t="s">
        <v>274</v>
      </c>
      <c r="J174" s="102"/>
      <c r="K174" s="99" t="s">
        <v>251</v>
      </c>
      <c r="L174" s="102" t="s">
        <v>269</v>
      </c>
      <c r="M174" s="102" t="s">
        <v>281</v>
      </c>
      <c r="N174" s="112" t="str">
        <f>I174</f>
        <v>該当しない
N/A</v>
      </c>
      <c r="O174" s="112" t="str">
        <f t="shared" si="30"/>
        <v>No</v>
      </c>
    </row>
    <row r="175" spans="1:15" ht="94.5">
      <c r="A175" s="94" t="s">
        <v>647</v>
      </c>
      <c r="B175" s="94" t="s">
        <v>639</v>
      </c>
      <c r="C175" s="94" t="s">
        <v>643</v>
      </c>
      <c r="D175" s="94" t="s">
        <v>648</v>
      </c>
      <c r="E175" s="91" t="e">
        <v>#REF!</v>
      </c>
      <c r="F175" s="91" t="e">
        <v>#REF!</v>
      </c>
      <c r="G175" s="91" t="e">
        <v>#REF!</v>
      </c>
      <c r="H175" s="91"/>
      <c r="I175" s="102" t="s">
        <v>274</v>
      </c>
      <c r="J175" s="102"/>
      <c r="K175" s="99" t="s">
        <v>251</v>
      </c>
      <c r="L175" s="102" t="s">
        <v>269</v>
      </c>
      <c r="M175" s="102" t="s">
        <v>281</v>
      </c>
      <c r="N175" s="112" t="str">
        <f>I175</f>
        <v>該当しない
N/A</v>
      </c>
      <c r="O175" s="112" t="str">
        <f t="shared" si="30"/>
        <v>No</v>
      </c>
    </row>
    <row r="176" spans="1:15" ht="148.5">
      <c r="A176" s="94" t="s">
        <v>649</v>
      </c>
      <c r="B176" s="94" t="s">
        <v>650</v>
      </c>
      <c r="C176" s="94" t="s">
        <v>651</v>
      </c>
      <c r="D176" s="94" t="s">
        <v>652</v>
      </c>
      <c r="E176" s="91" t="e">
        <v>#REF!</v>
      </c>
      <c r="F176" s="91" t="e">
        <v>#REF!</v>
      </c>
      <c r="G176" s="91" t="e">
        <v>#REF!</v>
      </c>
      <c r="H176" s="91"/>
      <c r="I176" s="102" t="s">
        <v>274</v>
      </c>
      <c r="J176" s="102" t="s">
        <v>317</v>
      </c>
      <c r="K176" s="99" t="s">
        <v>251</v>
      </c>
      <c r="L176" s="102" t="s">
        <v>318</v>
      </c>
      <c r="M176" s="102" t="s">
        <v>281</v>
      </c>
      <c r="N176" s="112" t="str">
        <f t="shared" ref="N176" si="33">IF(I176="該当する
Application period ends by the end of January 2023","該当する
Application period ends by the end of January 2023",IF(J176="該当する
Application period ends by the end of January 2023","該当する
Application period ends by the end of January 2023",IF(I176="未定
TBD","未定
TBD",IF(J176="未定
TBD","未定
TBD",IF(I176="該当しない
N/A","該当しない
N/A",IF(J176="該当しない
N/A","該当しない
N/A",""))))))</f>
        <v>該当しない
N/A</v>
      </c>
      <c r="O176" s="112" t="str">
        <f t="shared" si="30"/>
        <v>No</v>
      </c>
    </row>
    <row r="177" spans="1:15" ht="135">
      <c r="A177" s="94" t="s">
        <v>653</v>
      </c>
      <c r="B177" s="94" t="s">
        <v>654</v>
      </c>
      <c r="C177" s="94" t="s">
        <v>491</v>
      </c>
      <c r="D177" s="94" t="s">
        <v>655</v>
      </c>
      <c r="E177" s="91" t="e">
        <v>#REF!</v>
      </c>
      <c r="F177" s="91" t="e">
        <v>#REF!</v>
      </c>
      <c r="G177" s="91" t="e">
        <v>#REF!</v>
      </c>
      <c r="H177" s="91"/>
      <c r="I177" s="102" t="s">
        <v>274</v>
      </c>
      <c r="J177" s="102" t="s">
        <v>274</v>
      </c>
      <c r="K177" s="99" t="s">
        <v>251</v>
      </c>
      <c r="L177" s="102" t="s">
        <v>269</v>
      </c>
      <c r="M177" s="102" t="s">
        <v>275</v>
      </c>
      <c r="N177" s="112" t="str">
        <f>I177</f>
        <v>該当しない
N/A</v>
      </c>
      <c r="O177" s="112" t="str">
        <f t="shared" si="30"/>
        <v>No</v>
      </c>
    </row>
    <row r="178" spans="1:15" ht="135">
      <c r="A178" s="94" t="s">
        <v>656</v>
      </c>
      <c r="B178" s="94" t="s">
        <v>654</v>
      </c>
      <c r="C178" s="94" t="s">
        <v>657</v>
      </c>
      <c r="D178" s="94" t="s">
        <v>658</v>
      </c>
      <c r="E178" s="91" t="e">
        <v>#REF!</v>
      </c>
      <c r="F178" s="91" t="e">
        <v>#REF!</v>
      </c>
      <c r="G178" s="91" t="e">
        <v>#REF!</v>
      </c>
      <c r="H178" s="91"/>
      <c r="I178" s="102" t="s">
        <v>393</v>
      </c>
      <c r="J178" s="102" t="s">
        <v>393</v>
      </c>
      <c r="K178" s="99" t="s">
        <v>251</v>
      </c>
      <c r="L178" s="102" t="s">
        <v>269</v>
      </c>
      <c r="M178" s="102" t="s">
        <v>253</v>
      </c>
      <c r="N178" s="112" t="str">
        <f>I178</f>
        <v>該当しない
N/A</v>
      </c>
      <c r="O178" s="112" t="str">
        <f t="shared" si="30"/>
        <v>No</v>
      </c>
    </row>
    <row r="179" spans="1:15" ht="148.5">
      <c r="A179" s="94" t="s">
        <v>659</v>
      </c>
      <c r="B179" s="94" t="s">
        <v>654</v>
      </c>
      <c r="C179" s="94" t="s">
        <v>660</v>
      </c>
      <c r="D179" s="94" t="s">
        <v>661</v>
      </c>
      <c r="E179" s="91" t="e">
        <v>#REF!</v>
      </c>
      <c r="F179" s="91" t="e">
        <v>#REF!</v>
      </c>
      <c r="G179" s="91" t="e">
        <v>#REF!</v>
      </c>
      <c r="H179" s="91"/>
      <c r="I179" s="102" t="s">
        <v>274</v>
      </c>
      <c r="J179" s="102" t="s">
        <v>393</v>
      </c>
      <c r="K179" s="99" t="s">
        <v>251</v>
      </c>
      <c r="L179" s="102" t="s">
        <v>269</v>
      </c>
      <c r="M179" s="102" t="s">
        <v>281</v>
      </c>
      <c r="N179" s="112" t="str">
        <f>I179</f>
        <v>該当しない
N/A</v>
      </c>
      <c r="O179" s="112" t="str">
        <f t="shared" si="30"/>
        <v>No</v>
      </c>
    </row>
    <row r="180" spans="1:15" ht="67.5">
      <c r="A180" s="94" t="s">
        <v>662</v>
      </c>
      <c r="B180" s="94" t="s">
        <v>654</v>
      </c>
      <c r="C180" s="94" t="s">
        <v>663</v>
      </c>
      <c r="D180" s="94" t="s">
        <v>316</v>
      </c>
      <c r="E180" s="91" t="e">
        <v>#REF!</v>
      </c>
      <c r="F180" s="91" t="e">
        <v>#REF!</v>
      </c>
      <c r="G180" s="91" t="e">
        <v>#REF!</v>
      </c>
      <c r="H180" s="91"/>
      <c r="I180" s="102" t="s">
        <v>525</v>
      </c>
      <c r="J180" s="102" t="s">
        <v>393</v>
      </c>
      <c r="K180" s="99" t="s">
        <v>251</v>
      </c>
      <c r="L180" s="102" t="s">
        <v>269</v>
      </c>
      <c r="M180" s="102" t="s">
        <v>253</v>
      </c>
      <c r="N180" s="112" t="str">
        <f>I180</f>
        <v>該当しない
N/A</v>
      </c>
      <c r="O180" s="112" t="str">
        <f t="shared" si="30"/>
        <v>No</v>
      </c>
    </row>
    <row r="181" spans="1:15" ht="148.5">
      <c r="A181" s="94" t="s">
        <v>664</v>
      </c>
      <c r="B181" s="94" t="s">
        <v>654</v>
      </c>
      <c r="C181" s="94" t="s">
        <v>665</v>
      </c>
      <c r="D181" s="94" t="s">
        <v>666</v>
      </c>
      <c r="E181" s="91" t="e">
        <v>#REF!</v>
      </c>
      <c r="F181" s="91" t="e">
        <v>#REF!</v>
      </c>
      <c r="G181" s="91" t="e">
        <v>#REF!</v>
      </c>
      <c r="H181" s="91"/>
      <c r="I181" s="102" t="s">
        <v>274</v>
      </c>
      <c r="J181" s="102" t="s">
        <v>393</v>
      </c>
      <c r="K181" s="99" t="s">
        <v>251</v>
      </c>
      <c r="L181" s="102" t="s">
        <v>269</v>
      </c>
      <c r="M181" s="102" t="s">
        <v>275</v>
      </c>
      <c r="N181" s="112" t="str">
        <f>I181</f>
        <v>該当しない
N/A</v>
      </c>
      <c r="O181" s="112" t="str">
        <f t="shared" si="30"/>
        <v>No</v>
      </c>
    </row>
    <row r="182" spans="1:15" ht="148.5">
      <c r="A182" s="94" t="s">
        <v>667</v>
      </c>
      <c r="B182" s="94" t="s">
        <v>668</v>
      </c>
      <c r="C182" s="94" t="s">
        <v>669</v>
      </c>
      <c r="D182" s="94" t="s">
        <v>670</v>
      </c>
      <c r="E182" s="91" t="e">
        <v>#REF!</v>
      </c>
      <c r="F182" s="91" t="e">
        <v>#REF!</v>
      </c>
      <c r="G182" s="91" t="e">
        <v>#REF!</v>
      </c>
      <c r="H182" s="91"/>
      <c r="I182" s="102" t="s">
        <v>671</v>
      </c>
      <c r="J182" s="102" t="s">
        <v>671</v>
      </c>
      <c r="K182" s="99" t="s">
        <v>251</v>
      </c>
      <c r="L182" s="102" t="s">
        <v>672</v>
      </c>
      <c r="M182" s="102" t="s">
        <v>673</v>
      </c>
      <c r="N182" s="112" t="str">
        <f t="shared" ref="N182:N186" si="34">IF(I182="該当する
Application period ends by the end of January 2023","該当する
Application period ends by the end of January 2023",IF(J182="該当する
Application period ends by the end of January 2023","該当する
Application period ends by the end of January 2023",IF(I182="未定
TBD","未定
TBD",IF(J182="未定
TBD","未定
TBD",IF(I182="該当しない
N/A","該当しない
N/A",IF(J182="該当しない
N/A","該当しない
N/A",""))))))</f>
        <v>該当しない
N/A</v>
      </c>
      <c r="O182" s="112" t="str">
        <f t="shared" si="30"/>
        <v>No</v>
      </c>
    </row>
    <row r="183" spans="1:15" ht="148.5">
      <c r="A183" s="94" t="s">
        <v>674</v>
      </c>
      <c r="B183" s="94" t="s">
        <v>668</v>
      </c>
      <c r="C183" s="94" t="s">
        <v>669</v>
      </c>
      <c r="D183" s="94" t="s">
        <v>675</v>
      </c>
      <c r="E183" s="91" t="e">
        <v>#REF!</v>
      </c>
      <c r="F183" s="91" t="e">
        <v>#REF!</v>
      </c>
      <c r="G183" s="91" t="e">
        <v>#REF!</v>
      </c>
      <c r="H183" s="91"/>
      <c r="I183" s="102" t="s">
        <v>671</v>
      </c>
      <c r="J183" s="102" t="s">
        <v>671</v>
      </c>
      <c r="K183" s="99" t="s">
        <v>251</v>
      </c>
      <c r="L183" s="102" t="s">
        <v>672</v>
      </c>
      <c r="M183" s="102" t="s">
        <v>673</v>
      </c>
      <c r="N183" s="112" t="str">
        <f t="shared" si="34"/>
        <v>該当しない
N/A</v>
      </c>
      <c r="O183" s="112" t="str">
        <f t="shared" si="30"/>
        <v>No</v>
      </c>
    </row>
    <row r="184" spans="1:15" ht="310.5">
      <c r="A184" s="94" t="s">
        <v>676</v>
      </c>
      <c r="B184" s="94" t="s">
        <v>677</v>
      </c>
      <c r="C184" s="94" t="s">
        <v>303</v>
      </c>
      <c r="D184" s="94" t="s">
        <v>678</v>
      </c>
      <c r="E184" s="91" t="e">
        <v>#REF!</v>
      </c>
      <c r="F184" s="91" t="e">
        <v>#REF!</v>
      </c>
      <c r="G184" s="91" t="e">
        <v>#REF!</v>
      </c>
      <c r="H184" s="91"/>
      <c r="I184" s="102" t="s">
        <v>274</v>
      </c>
      <c r="J184" s="102" t="s">
        <v>274</v>
      </c>
      <c r="K184" s="99" t="s">
        <v>251</v>
      </c>
      <c r="L184" s="102" t="s">
        <v>318</v>
      </c>
      <c r="M184" s="102" t="s">
        <v>281</v>
      </c>
      <c r="N184" s="112" t="str">
        <f t="shared" si="34"/>
        <v>該当しない
N/A</v>
      </c>
      <c r="O184" s="112" t="str">
        <f t="shared" si="30"/>
        <v>No</v>
      </c>
    </row>
    <row r="185" spans="1:15" ht="324">
      <c r="A185" s="94" t="s">
        <v>679</v>
      </c>
      <c r="B185" s="94" t="s">
        <v>677</v>
      </c>
      <c r="C185" s="94" t="s">
        <v>303</v>
      </c>
      <c r="D185" s="94" t="s">
        <v>680</v>
      </c>
      <c r="E185" s="91" t="e">
        <v>#REF!</v>
      </c>
      <c r="F185" s="91" t="e">
        <v>#REF!</v>
      </c>
      <c r="G185" s="91" t="e">
        <v>#REF!</v>
      </c>
      <c r="H185" s="91"/>
      <c r="I185" s="102" t="s">
        <v>274</v>
      </c>
      <c r="J185" s="102" t="s">
        <v>274</v>
      </c>
      <c r="K185" s="99" t="s">
        <v>251</v>
      </c>
      <c r="L185" s="102" t="s">
        <v>318</v>
      </c>
      <c r="M185" s="102" t="s">
        <v>281</v>
      </c>
      <c r="N185" s="112" t="str">
        <f t="shared" si="34"/>
        <v>該当しない
N/A</v>
      </c>
      <c r="O185" s="112" t="str">
        <f t="shared" si="30"/>
        <v>No</v>
      </c>
    </row>
    <row r="186" spans="1:15" ht="283.5">
      <c r="A186" s="94" t="s">
        <v>681</v>
      </c>
      <c r="B186" s="94" t="s">
        <v>677</v>
      </c>
      <c r="C186" s="94" t="s">
        <v>303</v>
      </c>
      <c r="D186" s="94" t="s">
        <v>682</v>
      </c>
      <c r="E186" s="91" t="e">
        <v>#REF!</v>
      </c>
      <c r="F186" s="91" t="e">
        <v>#REF!</v>
      </c>
      <c r="G186" s="91" t="e">
        <v>#REF!</v>
      </c>
      <c r="H186" s="91"/>
      <c r="I186" s="102" t="s">
        <v>274</v>
      </c>
      <c r="J186" s="102" t="s">
        <v>274</v>
      </c>
      <c r="K186" s="99" t="s">
        <v>251</v>
      </c>
      <c r="L186" s="102" t="s">
        <v>318</v>
      </c>
      <c r="M186" s="102" t="s">
        <v>281</v>
      </c>
      <c r="N186" s="112" t="str">
        <f t="shared" si="34"/>
        <v>該当しない
N/A</v>
      </c>
      <c r="O186" s="112" t="str">
        <f t="shared" si="30"/>
        <v>No</v>
      </c>
    </row>
    <row r="187" spans="1:15" ht="81">
      <c r="A187" s="94" t="s">
        <v>683</v>
      </c>
      <c r="B187" s="94" t="s">
        <v>684</v>
      </c>
      <c r="C187" s="94" t="s">
        <v>365</v>
      </c>
      <c r="D187" s="94" t="s">
        <v>316</v>
      </c>
      <c r="E187" s="91" t="e">
        <v>#REF!</v>
      </c>
      <c r="F187" s="91" t="e">
        <v>#REF!</v>
      </c>
      <c r="G187" s="91" t="e">
        <v>#REF!</v>
      </c>
      <c r="H187" s="91"/>
      <c r="I187" s="102"/>
      <c r="J187" s="102" t="s">
        <v>274</v>
      </c>
      <c r="K187" s="99" t="s">
        <v>251</v>
      </c>
      <c r="L187" s="102" t="s">
        <v>286</v>
      </c>
      <c r="M187" s="102" t="s">
        <v>281</v>
      </c>
      <c r="N187" s="112" t="str">
        <f t="shared" ref="N187" si="35">J187</f>
        <v>該当しない
N/A</v>
      </c>
      <c r="O187" s="112" t="str">
        <f t="shared" si="30"/>
        <v>No</v>
      </c>
    </row>
    <row r="188" spans="1:15" ht="148.5">
      <c r="A188" s="94" t="s">
        <v>685</v>
      </c>
      <c r="B188" s="94" t="s">
        <v>686</v>
      </c>
      <c r="C188" s="94" t="s">
        <v>687</v>
      </c>
      <c r="D188" s="94" t="s">
        <v>688</v>
      </c>
      <c r="E188" s="91" t="e">
        <v>#REF!</v>
      </c>
      <c r="F188" s="91" t="e">
        <v>#REF!</v>
      </c>
      <c r="G188" s="91" t="e">
        <v>#REF!</v>
      </c>
      <c r="H188" s="91"/>
      <c r="I188" s="102" t="s">
        <v>274</v>
      </c>
      <c r="J188" s="102" t="s">
        <v>274</v>
      </c>
      <c r="K188" s="99" t="s">
        <v>251</v>
      </c>
      <c r="L188" s="102" t="s">
        <v>318</v>
      </c>
      <c r="M188" s="102" t="s">
        <v>281</v>
      </c>
      <c r="N188" s="112" t="str">
        <f t="shared" ref="N188:N189" si="36">IF(I188="該当する
Application period ends by the end of January 2023","該当する
Application period ends by the end of January 2023",IF(J188="該当する
Application period ends by the end of January 2023","該当する
Application period ends by the end of January 2023",IF(I188="未定
TBD","未定
TBD",IF(J188="未定
TBD","未定
TBD",IF(I188="該当しない
N/A","該当しない
N/A",IF(J188="該当しない
N/A","該当しない
N/A",""))))))</f>
        <v>該当しない
N/A</v>
      </c>
      <c r="O188" s="112" t="str">
        <f t="shared" si="30"/>
        <v>No</v>
      </c>
    </row>
    <row r="189" spans="1:15" ht="148.5">
      <c r="A189" s="94" t="s">
        <v>689</v>
      </c>
      <c r="B189" s="94" t="s">
        <v>686</v>
      </c>
      <c r="C189" s="94" t="s">
        <v>690</v>
      </c>
      <c r="D189" s="94" t="s">
        <v>691</v>
      </c>
      <c r="E189" s="91" t="e">
        <v>#REF!</v>
      </c>
      <c r="F189" s="91" t="e">
        <v>#REF!</v>
      </c>
      <c r="G189" s="91" t="e">
        <v>#REF!</v>
      </c>
      <c r="H189" s="91"/>
      <c r="I189" s="102" t="s">
        <v>280</v>
      </c>
      <c r="J189" s="102" t="s">
        <v>280</v>
      </c>
      <c r="K189" s="99" t="s">
        <v>251</v>
      </c>
      <c r="L189" s="102" t="s">
        <v>318</v>
      </c>
      <c r="M189" s="102" t="s">
        <v>281</v>
      </c>
      <c r="N189" s="112" t="str">
        <f t="shared" si="36"/>
        <v>未定
TBD</v>
      </c>
      <c r="O189" s="112" t="str">
        <f t="shared" si="30"/>
        <v>TBD</v>
      </c>
    </row>
    <row r="190" spans="1:15" ht="108">
      <c r="A190" s="94" t="s">
        <v>692</v>
      </c>
      <c r="B190" s="94" t="s">
        <v>693</v>
      </c>
      <c r="C190" s="94" t="s">
        <v>248</v>
      </c>
      <c r="D190" s="94" t="s">
        <v>694</v>
      </c>
      <c r="E190" s="91" t="e">
        <v>#REF!</v>
      </c>
      <c r="F190" s="91" t="e">
        <v>#REF!</v>
      </c>
      <c r="G190" s="91" t="e">
        <v>#REF!</v>
      </c>
      <c r="H190" s="91"/>
      <c r="I190" s="102" t="s">
        <v>280</v>
      </c>
      <c r="J190" s="102" t="s">
        <v>274</v>
      </c>
      <c r="K190" s="99" t="s">
        <v>251</v>
      </c>
      <c r="L190" s="102" t="s">
        <v>269</v>
      </c>
      <c r="M190" s="102" t="s">
        <v>281</v>
      </c>
      <c r="N190" s="112" t="str">
        <f>I190</f>
        <v>未定
TBD</v>
      </c>
      <c r="O190" s="112" t="str">
        <f t="shared" si="30"/>
        <v>TBD</v>
      </c>
    </row>
    <row r="191" spans="1:15" ht="148.5">
      <c r="A191" s="94" t="s">
        <v>695</v>
      </c>
      <c r="B191" s="94" t="s">
        <v>696</v>
      </c>
      <c r="C191" s="94" t="s">
        <v>330</v>
      </c>
      <c r="D191" s="94" t="s">
        <v>697</v>
      </c>
      <c r="E191" s="91" t="e">
        <v>#REF!</v>
      </c>
      <c r="F191" s="91" t="e">
        <v>#REF!</v>
      </c>
      <c r="G191" s="91" t="e">
        <v>#REF!</v>
      </c>
      <c r="H191" s="91"/>
      <c r="I191" s="102" t="s">
        <v>280</v>
      </c>
      <c r="J191" s="102" t="s">
        <v>280</v>
      </c>
      <c r="K191" s="99" t="s">
        <v>251</v>
      </c>
      <c r="L191" s="102" t="s">
        <v>318</v>
      </c>
      <c r="M191" s="102" t="s">
        <v>281</v>
      </c>
      <c r="N191" s="112" t="str">
        <f t="shared" ref="N191:N198" si="37">IF(I191="該当する
Application period ends by the end of January 2023","該当する
Application period ends by the end of January 2023",IF(J191="該当する
Application period ends by the end of January 2023","該当する
Application period ends by the end of January 2023",IF(I191="未定
TBD","未定
TBD",IF(J191="未定
TBD","未定
TBD",IF(I191="該当しない
N/A","該当しない
N/A",IF(J191="該当しない
N/A","該当しない
N/A",""))))))</f>
        <v>未定
TBD</v>
      </c>
      <c r="O191" s="112" t="str">
        <f t="shared" si="30"/>
        <v>TBD</v>
      </c>
    </row>
    <row r="192" spans="1:15" ht="148.5">
      <c r="A192" s="94" t="s">
        <v>698</v>
      </c>
      <c r="B192" s="94" t="s">
        <v>696</v>
      </c>
      <c r="C192" s="94" t="s">
        <v>330</v>
      </c>
      <c r="D192" s="94" t="s">
        <v>699</v>
      </c>
      <c r="E192" s="91" t="e">
        <v>#REF!</v>
      </c>
      <c r="F192" s="91" t="e">
        <v>#REF!</v>
      </c>
      <c r="G192" s="91" t="e">
        <v>#REF!</v>
      </c>
      <c r="H192" s="91"/>
      <c r="I192" s="102" t="s">
        <v>280</v>
      </c>
      <c r="J192" s="102" t="s">
        <v>280</v>
      </c>
      <c r="K192" s="99" t="s">
        <v>251</v>
      </c>
      <c r="L192" s="102" t="s">
        <v>318</v>
      </c>
      <c r="M192" s="102" t="s">
        <v>281</v>
      </c>
      <c r="N192" s="112" t="str">
        <f t="shared" si="37"/>
        <v>未定
TBD</v>
      </c>
      <c r="O192" s="112" t="str">
        <f t="shared" si="30"/>
        <v>TBD</v>
      </c>
    </row>
    <row r="193" spans="1:15" ht="148.5">
      <c r="A193" s="94" t="s">
        <v>700</v>
      </c>
      <c r="B193" s="94" t="s">
        <v>701</v>
      </c>
      <c r="C193" s="94" t="s">
        <v>702</v>
      </c>
      <c r="D193" s="94" t="s">
        <v>703</v>
      </c>
      <c r="E193" s="91" t="e">
        <v>#REF!</v>
      </c>
      <c r="F193" s="91" t="e">
        <v>#REF!</v>
      </c>
      <c r="G193" s="91" t="e">
        <v>#REF!</v>
      </c>
      <c r="H193" s="91"/>
      <c r="I193" s="102" t="s">
        <v>525</v>
      </c>
      <c r="J193" s="102" t="s">
        <v>525</v>
      </c>
      <c r="K193" s="99" t="s">
        <v>251</v>
      </c>
      <c r="L193" s="102" t="s">
        <v>704</v>
      </c>
      <c r="M193" s="102" t="s">
        <v>705</v>
      </c>
      <c r="N193" s="112" t="str">
        <f t="shared" si="37"/>
        <v>該当しない
N/A</v>
      </c>
      <c r="O193" s="112" t="str">
        <f t="shared" si="30"/>
        <v>No</v>
      </c>
    </row>
    <row r="194" spans="1:15" ht="148.5">
      <c r="A194" s="94" t="s">
        <v>706</v>
      </c>
      <c r="B194" s="94" t="s">
        <v>701</v>
      </c>
      <c r="C194" s="94" t="s">
        <v>702</v>
      </c>
      <c r="D194" s="94" t="s">
        <v>707</v>
      </c>
      <c r="E194" s="91" t="e">
        <v>#REF!</v>
      </c>
      <c r="F194" s="91" t="e">
        <v>#REF!</v>
      </c>
      <c r="G194" s="91" t="e">
        <v>#REF!</v>
      </c>
      <c r="H194" s="91"/>
      <c r="I194" s="102" t="s">
        <v>525</v>
      </c>
      <c r="J194" s="102" t="s">
        <v>525</v>
      </c>
      <c r="K194" s="99" t="s">
        <v>251</v>
      </c>
      <c r="L194" s="102" t="s">
        <v>704</v>
      </c>
      <c r="M194" s="102" t="s">
        <v>705</v>
      </c>
      <c r="N194" s="112" t="str">
        <f t="shared" si="37"/>
        <v>該当しない
N/A</v>
      </c>
      <c r="O194" s="112" t="str">
        <f t="shared" si="30"/>
        <v>No</v>
      </c>
    </row>
    <row r="195" spans="1:15" ht="148.5">
      <c r="A195" s="94" t="s">
        <v>708</v>
      </c>
      <c r="B195" s="94" t="s">
        <v>709</v>
      </c>
      <c r="C195" s="94" t="s">
        <v>349</v>
      </c>
      <c r="D195" s="94" t="s">
        <v>710</v>
      </c>
      <c r="E195" s="91" t="e">
        <v>#REF!</v>
      </c>
      <c r="F195" s="91" t="e">
        <v>#REF!</v>
      </c>
      <c r="G195" s="91" t="e">
        <v>#REF!</v>
      </c>
      <c r="H195" s="91"/>
      <c r="I195" s="102"/>
      <c r="J195" s="102" t="s">
        <v>274</v>
      </c>
      <c r="K195" s="99" t="s">
        <v>251</v>
      </c>
      <c r="L195" s="102" t="s">
        <v>318</v>
      </c>
      <c r="M195" s="102" t="s">
        <v>323</v>
      </c>
      <c r="N195" s="112" t="str">
        <f t="shared" si="37"/>
        <v>該当しない
N/A</v>
      </c>
      <c r="O195" s="112" t="str">
        <f t="shared" ref="O195:O258" si="38">IF(N195="未定
TBD","TBD",IF(N195="該当する
Application period ends by the end of January 2023","Yes","No"))</f>
        <v>No</v>
      </c>
    </row>
    <row r="196" spans="1:15" ht="283.5">
      <c r="A196" s="94" t="s">
        <v>711</v>
      </c>
      <c r="B196" s="94" t="s">
        <v>709</v>
      </c>
      <c r="C196" s="94" t="s">
        <v>349</v>
      </c>
      <c r="D196" s="94" t="s">
        <v>712</v>
      </c>
      <c r="E196" s="91" t="e">
        <v>#REF!</v>
      </c>
      <c r="F196" s="91" t="e">
        <v>#REF!</v>
      </c>
      <c r="G196" s="91" t="e">
        <v>#REF!</v>
      </c>
      <c r="H196" s="91"/>
      <c r="I196" s="102"/>
      <c r="J196" s="102" t="s">
        <v>274</v>
      </c>
      <c r="K196" s="99" t="s">
        <v>251</v>
      </c>
      <c r="L196" s="102" t="s">
        <v>318</v>
      </c>
      <c r="M196" s="102" t="s">
        <v>323</v>
      </c>
      <c r="N196" s="112" t="str">
        <f t="shared" si="37"/>
        <v>該当しない
N/A</v>
      </c>
      <c r="O196" s="112" t="str">
        <f t="shared" si="38"/>
        <v>No</v>
      </c>
    </row>
    <row r="197" spans="1:15" ht="148.5">
      <c r="A197" s="94" t="s">
        <v>713</v>
      </c>
      <c r="B197" s="94" t="s">
        <v>709</v>
      </c>
      <c r="C197" s="94" t="s">
        <v>349</v>
      </c>
      <c r="D197" s="94" t="s">
        <v>714</v>
      </c>
      <c r="E197" s="91" t="e">
        <v>#REF!</v>
      </c>
      <c r="F197" s="91" t="e">
        <v>#REF!</v>
      </c>
      <c r="G197" s="91" t="e">
        <v>#REF!</v>
      </c>
      <c r="H197" s="91"/>
      <c r="I197" s="102"/>
      <c r="J197" s="102" t="s">
        <v>274</v>
      </c>
      <c r="K197" s="99" t="s">
        <v>251</v>
      </c>
      <c r="L197" s="102" t="s">
        <v>318</v>
      </c>
      <c r="M197" s="102" t="s">
        <v>323</v>
      </c>
      <c r="N197" s="112" t="str">
        <f t="shared" si="37"/>
        <v>該当しない
N/A</v>
      </c>
      <c r="O197" s="112" t="str">
        <f t="shared" si="38"/>
        <v>No</v>
      </c>
    </row>
    <row r="198" spans="1:15" ht="148.5">
      <c r="A198" s="94" t="s">
        <v>715</v>
      </c>
      <c r="B198" s="94" t="s">
        <v>709</v>
      </c>
      <c r="C198" s="94" t="s">
        <v>349</v>
      </c>
      <c r="D198" s="94" t="s">
        <v>716</v>
      </c>
      <c r="E198" s="91" t="e">
        <v>#REF!</v>
      </c>
      <c r="F198" s="91" t="e">
        <v>#REF!</v>
      </c>
      <c r="G198" s="91" t="e">
        <v>#REF!</v>
      </c>
      <c r="H198" s="91"/>
      <c r="I198" s="102"/>
      <c r="J198" s="102" t="s">
        <v>274</v>
      </c>
      <c r="K198" s="99" t="s">
        <v>251</v>
      </c>
      <c r="L198" s="102" t="s">
        <v>318</v>
      </c>
      <c r="M198" s="102" t="s">
        <v>323</v>
      </c>
      <c r="N198" s="112" t="str">
        <f t="shared" si="37"/>
        <v>該当しない
N/A</v>
      </c>
      <c r="O198" s="112" t="str">
        <f t="shared" si="38"/>
        <v>No</v>
      </c>
    </row>
    <row r="199" spans="1:15" ht="81">
      <c r="A199" s="94" t="s">
        <v>717</v>
      </c>
      <c r="B199" s="94" t="s">
        <v>718</v>
      </c>
      <c r="C199" s="94" t="s">
        <v>517</v>
      </c>
      <c r="D199" s="94" t="s">
        <v>719</v>
      </c>
      <c r="E199" s="91" t="e">
        <v>#REF!</v>
      </c>
      <c r="F199" s="91" t="e">
        <v>#REF!</v>
      </c>
      <c r="G199" s="91" t="e">
        <v>#REF!</v>
      </c>
      <c r="H199" s="91"/>
      <c r="I199" s="102" t="s">
        <v>280</v>
      </c>
      <c r="J199" s="102"/>
      <c r="K199" s="99" t="s">
        <v>251</v>
      </c>
      <c r="L199" s="102" t="s">
        <v>269</v>
      </c>
      <c r="M199" s="102" t="s">
        <v>275</v>
      </c>
      <c r="N199" s="112" t="str">
        <f>I199</f>
        <v>未定
TBD</v>
      </c>
      <c r="O199" s="112" t="str">
        <f t="shared" si="38"/>
        <v>TBD</v>
      </c>
    </row>
    <row r="200" spans="1:15" ht="148.5">
      <c r="A200" s="94" t="s">
        <v>720</v>
      </c>
      <c r="B200" s="94" t="s">
        <v>721</v>
      </c>
      <c r="C200" s="94" t="s">
        <v>722</v>
      </c>
      <c r="D200" s="94" t="s">
        <v>316</v>
      </c>
      <c r="E200" s="91" t="e">
        <v>#REF!</v>
      </c>
      <c r="F200" s="91" t="e">
        <v>#REF!</v>
      </c>
      <c r="G200" s="91" t="e">
        <v>#REF!</v>
      </c>
      <c r="H200" s="91"/>
      <c r="I200" s="102" t="s">
        <v>274</v>
      </c>
      <c r="J200" s="102" t="s">
        <v>274</v>
      </c>
      <c r="K200" s="99" t="s">
        <v>251</v>
      </c>
      <c r="L200" s="102" t="s">
        <v>318</v>
      </c>
      <c r="M200" s="102" t="s">
        <v>251</v>
      </c>
      <c r="N200" s="112" t="str">
        <f t="shared" ref="N200" si="39">IF(I200="該当する
Application period ends by the end of January 2023","該当する
Application period ends by the end of January 2023",IF(J200="該当する
Application period ends by the end of January 2023","該当する
Application period ends by the end of January 2023",IF(I200="未定
TBD","未定
TBD",IF(J200="未定
TBD","未定
TBD",IF(I200="該当しない
N/A","該当しない
N/A",IF(J200="該当しない
N/A","該当しない
N/A",""))))))</f>
        <v>該当しない
N/A</v>
      </c>
      <c r="O200" s="112" t="str">
        <f t="shared" si="38"/>
        <v>No</v>
      </c>
    </row>
    <row r="201" spans="1:15" ht="148.5">
      <c r="A201" s="94" t="s">
        <v>723</v>
      </c>
      <c r="B201" s="94" t="s">
        <v>724</v>
      </c>
      <c r="C201" s="94" t="s">
        <v>725</v>
      </c>
      <c r="D201" s="94" t="s">
        <v>726</v>
      </c>
      <c r="E201" s="91" t="e">
        <v>#REF!</v>
      </c>
      <c r="F201" s="91" t="e">
        <v>#REF!</v>
      </c>
      <c r="G201" s="91" t="e">
        <v>#REF!</v>
      </c>
      <c r="H201" s="91"/>
      <c r="I201" s="102" t="s">
        <v>727</v>
      </c>
      <c r="J201" s="102" t="s">
        <v>274</v>
      </c>
      <c r="K201" s="99" t="s">
        <v>251</v>
      </c>
      <c r="L201" s="102" t="s">
        <v>286</v>
      </c>
      <c r="M201" s="102" t="s">
        <v>281</v>
      </c>
      <c r="N201" s="112" t="str">
        <f t="shared" ref="N201:N204" si="40">J201</f>
        <v>該当しない
N/A</v>
      </c>
      <c r="O201" s="112" t="str">
        <f t="shared" si="38"/>
        <v>No</v>
      </c>
    </row>
    <row r="202" spans="1:15" ht="135">
      <c r="A202" s="94" t="s">
        <v>728</v>
      </c>
      <c r="B202" s="94" t="s">
        <v>724</v>
      </c>
      <c r="C202" s="94" t="s">
        <v>729</v>
      </c>
      <c r="D202" s="94" t="s">
        <v>730</v>
      </c>
      <c r="E202" s="91" t="e">
        <v>#REF!</v>
      </c>
      <c r="F202" s="91" t="e">
        <v>#REF!</v>
      </c>
      <c r="G202" s="91" t="e">
        <v>#REF!</v>
      </c>
      <c r="H202" s="91"/>
      <c r="I202" s="102" t="s">
        <v>727</v>
      </c>
      <c r="J202" s="102" t="s">
        <v>274</v>
      </c>
      <c r="K202" s="99" t="s">
        <v>251</v>
      </c>
      <c r="L202" s="102" t="s">
        <v>286</v>
      </c>
      <c r="M202" s="102" t="s">
        <v>281</v>
      </c>
      <c r="N202" s="112" t="str">
        <f t="shared" si="40"/>
        <v>該当しない
N/A</v>
      </c>
      <c r="O202" s="112" t="str">
        <f t="shared" si="38"/>
        <v>No</v>
      </c>
    </row>
    <row r="203" spans="1:15" ht="135">
      <c r="A203" s="94" t="s">
        <v>731</v>
      </c>
      <c r="B203" s="94" t="s">
        <v>724</v>
      </c>
      <c r="C203" s="94" t="s">
        <v>732</v>
      </c>
      <c r="D203" s="94" t="s">
        <v>733</v>
      </c>
      <c r="E203" s="91" t="e">
        <v>#REF!</v>
      </c>
      <c r="F203" s="91" t="e">
        <v>#REF!</v>
      </c>
      <c r="G203" s="91" t="e">
        <v>#REF!</v>
      </c>
      <c r="H203" s="91"/>
      <c r="I203" s="102" t="s">
        <v>727</v>
      </c>
      <c r="J203" s="102" t="s">
        <v>274</v>
      </c>
      <c r="K203" s="99" t="s">
        <v>251</v>
      </c>
      <c r="L203" s="102" t="s">
        <v>286</v>
      </c>
      <c r="M203" s="102" t="s">
        <v>281</v>
      </c>
      <c r="N203" s="112" t="str">
        <f t="shared" si="40"/>
        <v>該当しない
N/A</v>
      </c>
      <c r="O203" s="112" t="str">
        <f t="shared" si="38"/>
        <v>No</v>
      </c>
    </row>
    <row r="204" spans="1:15" ht="135">
      <c r="A204" s="94" t="s">
        <v>734</v>
      </c>
      <c r="B204" s="94" t="s">
        <v>724</v>
      </c>
      <c r="C204" s="94" t="s">
        <v>732</v>
      </c>
      <c r="D204" s="94" t="s">
        <v>735</v>
      </c>
      <c r="E204" s="91" t="e">
        <v>#REF!</v>
      </c>
      <c r="F204" s="91" t="e">
        <v>#REF!</v>
      </c>
      <c r="G204" s="91" t="e">
        <v>#REF!</v>
      </c>
      <c r="H204" s="91"/>
      <c r="I204" s="102" t="s">
        <v>727</v>
      </c>
      <c r="J204" s="102" t="s">
        <v>274</v>
      </c>
      <c r="K204" s="99" t="s">
        <v>251</v>
      </c>
      <c r="L204" s="102" t="s">
        <v>286</v>
      </c>
      <c r="M204" s="102" t="s">
        <v>281</v>
      </c>
      <c r="N204" s="112" t="str">
        <f t="shared" si="40"/>
        <v>該当しない
N/A</v>
      </c>
      <c r="O204" s="112" t="str">
        <f t="shared" si="38"/>
        <v>No</v>
      </c>
    </row>
    <row r="205" spans="1:15" ht="67.5">
      <c r="A205" s="94" t="s">
        <v>736</v>
      </c>
      <c r="B205" s="94" t="s">
        <v>737</v>
      </c>
      <c r="C205" s="94" t="s">
        <v>491</v>
      </c>
      <c r="D205" s="94" t="s">
        <v>738</v>
      </c>
      <c r="E205" s="91" t="e">
        <v>#REF!</v>
      </c>
      <c r="F205" s="91" t="e">
        <v>#REF!</v>
      </c>
      <c r="G205" s="91" t="e">
        <v>#REF!</v>
      </c>
      <c r="H205" s="91"/>
      <c r="I205" s="102" t="s">
        <v>274</v>
      </c>
      <c r="J205" s="102" t="s">
        <v>393</v>
      </c>
      <c r="K205" s="99" t="s">
        <v>251</v>
      </c>
      <c r="L205" s="102" t="s">
        <v>269</v>
      </c>
      <c r="M205" s="102" t="s">
        <v>281</v>
      </c>
      <c r="N205" s="112" t="str">
        <f t="shared" ref="N205:N209" si="41">I205</f>
        <v>該当しない
N/A</v>
      </c>
      <c r="O205" s="112" t="str">
        <f t="shared" si="38"/>
        <v>No</v>
      </c>
    </row>
    <row r="206" spans="1:15" ht="148.5">
      <c r="A206" s="94" t="s">
        <v>739</v>
      </c>
      <c r="B206" s="94" t="s">
        <v>737</v>
      </c>
      <c r="C206" s="94" t="s">
        <v>428</v>
      </c>
      <c r="D206" s="94" t="s">
        <v>740</v>
      </c>
      <c r="E206" s="91" t="e">
        <v>#REF!</v>
      </c>
      <c r="F206" s="91" t="e">
        <v>#REF!</v>
      </c>
      <c r="G206" s="91" t="e">
        <v>#REF!</v>
      </c>
      <c r="H206" s="91"/>
      <c r="I206" s="102" t="s">
        <v>274</v>
      </c>
      <c r="J206" s="102" t="s">
        <v>393</v>
      </c>
      <c r="K206" s="99" t="s">
        <v>251</v>
      </c>
      <c r="L206" s="102" t="s">
        <v>269</v>
      </c>
      <c r="M206" s="102" t="s">
        <v>281</v>
      </c>
      <c r="N206" s="112" t="str">
        <f t="shared" si="41"/>
        <v>該当しない
N/A</v>
      </c>
      <c r="O206" s="112" t="str">
        <f t="shared" si="38"/>
        <v>No</v>
      </c>
    </row>
    <row r="207" spans="1:15" ht="162">
      <c r="A207" s="94" t="s">
        <v>741</v>
      </c>
      <c r="B207" s="94" t="s">
        <v>742</v>
      </c>
      <c r="C207" s="94" t="s">
        <v>743</v>
      </c>
      <c r="D207" s="94" t="s">
        <v>744</v>
      </c>
      <c r="E207" s="91" t="e">
        <v>#REF!</v>
      </c>
      <c r="F207" s="91" t="e">
        <v>#REF!</v>
      </c>
      <c r="G207" s="91" t="e">
        <v>#REF!</v>
      </c>
      <c r="H207" s="91"/>
      <c r="I207" s="102" t="s">
        <v>338</v>
      </c>
      <c r="J207" s="102" t="s">
        <v>745</v>
      </c>
      <c r="K207" s="99" t="s">
        <v>251</v>
      </c>
      <c r="L207" s="102" t="s">
        <v>269</v>
      </c>
      <c r="M207" s="102" t="s">
        <v>745</v>
      </c>
      <c r="N207" s="112" t="str">
        <f t="shared" si="41"/>
        <v>該当する
Application period ends by the end of January 2023</v>
      </c>
      <c r="O207" s="112" t="str">
        <f t="shared" si="38"/>
        <v>Yes</v>
      </c>
    </row>
    <row r="208" spans="1:15" ht="270">
      <c r="A208" s="94" t="s">
        <v>746</v>
      </c>
      <c r="B208" s="94" t="s">
        <v>742</v>
      </c>
      <c r="C208" s="94" t="s">
        <v>365</v>
      </c>
      <c r="D208" s="94" t="s">
        <v>747</v>
      </c>
      <c r="E208" s="91" t="e">
        <v>#REF!</v>
      </c>
      <c r="F208" s="91" t="e">
        <v>#REF!</v>
      </c>
      <c r="G208" s="91" t="e">
        <v>#REF!</v>
      </c>
      <c r="H208" s="91"/>
      <c r="I208" s="102" t="s">
        <v>274</v>
      </c>
      <c r="J208" s="102"/>
      <c r="K208" s="99" t="s">
        <v>251</v>
      </c>
      <c r="L208" s="102" t="s">
        <v>269</v>
      </c>
      <c r="M208" s="102" t="s">
        <v>281</v>
      </c>
      <c r="N208" s="112" t="str">
        <f t="shared" si="41"/>
        <v>該当しない
N/A</v>
      </c>
      <c r="O208" s="112" t="str">
        <f t="shared" si="38"/>
        <v>No</v>
      </c>
    </row>
    <row r="209" spans="1:15" ht="243">
      <c r="A209" s="94" t="s">
        <v>748</v>
      </c>
      <c r="B209" s="94" t="s">
        <v>742</v>
      </c>
      <c r="C209" s="94" t="s">
        <v>349</v>
      </c>
      <c r="D209" s="94" t="s">
        <v>749</v>
      </c>
      <c r="E209" s="91" t="e">
        <v>#REF!</v>
      </c>
      <c r="F209" s="91" t="e">
        <v>#REF!</v>
      </c>
      <c r="G209" s="91" t="e">
        <v>#REF!</v>
      </c>
      <c r="H209" s="91"/>
      <c r="I209" s="102" t="s">
        <v>338</v>
      </c>
      <c r="J209" s="102"/>
      <c r="K209" s="99" t="s">
        <v>251</v>
      </c>
      <c r="L209" s="102" t="s">
        <v>269</v>
      </c>
      <c r="M209" s="102" t="s">
        <v>281</v>
      </c>
      <c r="N209" s="112" t="str">
        <f t="shared" si="41"/>
        <v>該当する
Application period ends by the end of January 2023</v>
      </c>
      <c r="O209" s="112" t="str">
        <f t="shared" si="38"/>
        <v>Yes</v>
      </c>
    </row>
    <row r="210" spans="1:15" ht="94.5">
      <c r="A210" s="94" t="s">
        <v>750</v>
      </c>
      <c r="B210" s="94" t="s">
        <v>742</v>
      </c>
      <c r="C210" s="94" t="s">
        <v>751</v>
      </c>
      <c r="D210" s="94" t="s">
        <v>752</v>
      </c>
      <c r="E210" s="91" t="e">
        <v>#REF!</v>
      </c>
      <c r="F210" s="91" t="e">
        <v>#REF!</v>
      </c>
      <c r="G210" s="91" t="e">
        <v>#REF!</v>
      </c>
      <c r="H210" s="91"/>
      <c r="I210" s="102"/>
      <c r="J210" s="102" t="s">
        <v>274</v>
      </c>
      <c r="K210" s="99" t="s">
        <v>251</v>
      </c>
      <c r="L210" s="102" t="s">
        <v>753</v>
      </c>
      <c r="M210" s="102" t="s">
        <v>754</v>
      </c>
      <c r="N210" s="112" t="str">
        <f t="shared" ref="N210" si="42">J210</f>
        <v>該当しない
N/A</v>
      </c>
      <c r="O210" s="112" t="str">
        <f t="shared" si="38"/>
        <v>No</v>
      </c>
    </row>
    <row r="211" spans="1:15" ht="175.5">
      <c r="A211" s="94" t="s">
        <v>755</v>
      </c>
      <c r="B211" s="94" t="s">
        <v>742</v>
      </c>
      <c r="C211" s="94" t="s">
        <v>756</v>
      </c>
      <c r="D211" s="94" t="s">
        <v>757</v>
      </c>
      <c r="E211" s="91" t="e">
        <v>#REF!</v>
      </c>
      <c r="F211" s="91" t="e">
        <v>#REF!</v>
      </c>
      <c r="G211" s="91" t="e">
        <v>#REF!</v>
      </c>
      <c r="H211" s="91"/>
      <c r="I211" s="102" t="s">
        <v>758</v>
      </c>
      <c r="J211" s="102"/>
      <c r="K211" s="99" t="s">
        <v>251</v>
      </c>
      <c r="L211" s="102" t="s">
        <v>339</v>
      </c>
      <c r="M211" s="102" t="s">
        <v>759</v>
      </c>
      <c r="N211" s="112" t="str">
        <f>I211</f>
        <v>該当しない
N/A</v>
      </c>
      <c r="O211" s="112" t="str">
        <f t="shared" si="38"/>
        <v>No</v>
      </c>
    </row>
    <row r="212" spans="1:15" ht="108">
      <c r="A212" s="94" t="s">
        <v>760</v>
      </c>
      <c r="B212" s="94" t="s">
        <v>742</v>
      </c>
      <c r="C212" s="94" t="s">
        <v>756</v>
      </c>
      <c r="D212" s="94" t="s">
        <v>761</v>
      </c>
      <c r="E212" s="91" t="e">
        <v>#REF!</v>
      </c>
      <c r="F212" s="91" t="e">
        <v>#REF!</v>
      </c>
      <c r="G212" s="91" t="e">
        <v>#REF!</v>
      </c>
      <c r="H212" s="91"/>
      <c r="I212" s="102"/>
      <c r="J212" s="102" t="s">
        <v>758</v>
      </c>
      <c r="K212" s="99" t="s">
        <v>251</v>
      </c>
      <c r="L212" s="102" t="s">
        <v>762</v>
      </c>
      <c r="M212" s="102" t="s">
        <v>763</v>
      </c>
      <c r="N212" s="112" t="str">
        <f t="shared" ref="N212:N215" si="43">J212</f>
        <v>該当しない
N/A</v>
      </c>
      <c r="O212" s="112" t="str">
        <f t="shared" si="38"/>
        <v>No</v>
      </c>
    </row>
    <row r="213" spans="1:15" ht="108">
      <c r="A213" s="94" t="s">
        <v>764</v>
      </c>
      <c r="B213" s="94" t="s">
        <v>742</v>
      </c>
      <c r="C213" s="94" t="s">
        <v>756</v>
      </c>
      <c r="D213" s="94" t="s">
        <v>761</v>
      </c>
      <c r="E213" s="91" t="e">
        <v>#REF!</v>
      </c>
      <c r="F213" s="91" t="e">
        <v>#REF!</v>
      </c>
      <c r="G213" s="91" t="e">
        <v>#REF!</v>
      </c>
      <c r="H213" s="91"/>
      <c r="I213" s="102"/>
      <c r="J213" s="102" t="s">
        <v>758</v>
      </c>
      <c r="K213" s="99" t="s">
        <v>251</v>
      </c>
      <c r="L213" s="102" t="s">
        <v>762</v>
      </c>
      <c r="M213" s="102" t="s">
        <v>763</v>
      </c>
      <c r="N213" s="112" t="str">
        <f t="shared" si="43"/>
        <v>該当しない
N/A</v>
      </c>
      <c r="O213" s="112" t="str">
        <f t="shared" si="38"/>
        <v>No</v>
      </c>
    </row>
    <row r="214" spans="1:15" ht="108">
      <c r="A214" s="94" t="s">
        <v>765</v>
      </c>
      <c r="B214" s="94" t="s">
        <v>742</v>
      </c>
      <c r="C214" s="94" t="s">
        <v>756</v>
      </c>
      <c r="D214" s="94" t="s">
        <v>761</v>
      </c>
      <c r="E214" s="91" t="e">
        <v>#REF!</v>
      </c>
      <c r="F214" s="91" t="e">
        <v>#REF!</v>
      </c>
      <c r="G214" s="91" t="e">
        <v>#REF!</v>
      </c>
      <c r="H214" s="91"/>
      <c r="I214" s="102"/>
      <c r="J214" s="102" t="s">
        <v>758</v>
      </c>
      <c r="K214" s="99" t="s">
        <v>251</v>
      </c>
      <c r="L214" s="102" t="s">
        <v>762</v>
      </c>
      <c r="M214" s="102" t="s">
        <v>763</v>
      </c>
      <c r="N214" s="112" t="str">
        <f t="shared" si="43"/>
        <v>該当しない
N/A</v>
      </c>
      <c r="O214" s="112" t="str">
        <f t="shared" si="38"/>
        <v>No</v>
      </c>
    </row>
    <row r="215" spans="1:15" ht="135">
      <c r="A215" s="94" t="s">
        <v>766</v>
      </c>
      <c r="B215" s="94" t="s">
        <v>742</v>
      </c>
      <c r="C215" s="94" t="s">
        <v>756</v>
      </c>
      <c r="D215" s="94" t="s">
        <v>767</v>
      </c>
      <c r="E215" s="91" t="e">
        <v>#REF!</v>
      </c>
      <c r="F215" s="91" t="e">
        <v>#REF!</v>
      </c>
      <c r="G215" s="91" t="e">
        <v>#REF!</v>
      </c>
      <c r="H215" s="91"/>
      <c r="I215" s="102"/>
      <c r="J215" s="102" t="s">
        <v>758</v>
      </c>
      <c r="K215" s="99" t="s">
        <v>251</v>
      </c>
      <c r="L215" s="102" t="s">
        <v>762</v>
      </c>
      <c r="M215" s="102" t="s">
        <v>763</v>
      </c>
      <c r="N215" s="112" t="str">
        <f t="shared" si="43"/>
        <v>該当しない
N/A</v>
      </c>
      <c r="O215" s="112" t="str">
        <f t="shared" si="38"/>
        <v>No</v>
      </c>
    </row>
    <row r="216" spans="1:15" ht="148.5">
      <c r="A216" s="94" t="s">
        <v>768</v>
      </c>
      <c r="B216" s="94" t="s">
        <v>769</v>
      </c>
      <c r="C216" s="94" t="s">
        <v>278</v>
      </c>
      <c r="D216" s="94" t="s">
        <v>316</v>
      </c>
      <c r="E216" s="91" t="e">
        <v>#REF!</v>
      </c>
      <c r="F216" s="91" t="e">
        <v>#REF!</v>
      </c>
      <c r="G216" s="91" t="e">
        <v>#REF!</v>
      </c>
      <c r="H216" s="91"/>
      <c r="I216" s="102" t="s">
        <v>274</v>
      </c>
      <c r="J216" s="102" t="s">
        <v>274</v>
      </c>
      <c r="K216" s="99" t="s">
        <v>251</v>
      </c>
      <c r="L216" s="102" t="s">
        <v>318</v>
      </c>
      <c r="M216" s="102" t="s">
        <v>281</v>
      </c>
      <c r="N216" s="112" t="str">
        <f t="shared" ref="N216:N222" si="44">IF(I216="該当する
Application period ends by the end of January 2023","該当する
Application period ends by the end of January 2023",IF(J216="該当する
Application period ends by the end of January 2023","該当する
Application period ends by the end of January 2023",IF(I216="未定
TBD","未定
TBD",IF(J216="未定
TBD","未定
TBD",IF(I216="該当しない
N/A","該当しない
N/A",IF(J216="該当しない
N/A","該当しない
N/A",""))))))</f>
        <v>該当しない
N/A</v>
      </c>
      <c r="O216" s="112" t="str">
        <f t="shared" si="38"/>
        <v>No</v>
      </c>
    </row>
    <row r="217" spans="1:15" ht="148.5">
      <c r="A217" s="94" t="s">
        <v>770</v>
      </c>
      <c r="B217" s="94" t="s">
        <v>769</v>
      </c>
      <c r="C217" s="94" t="s">
        <v>771</v>
      </c>
      <c r="D217" s="94" t="s">
        <v>316</v>
      </c>
      <c r="E217" s="91" t="e">
        <v>#REF!</v>
      </c>
      <c r="F217" s="91" t="e">
        <v>#REF!</v>
      </c>
      <c r="G217" s="91" t="e">
        <v>#REF!</v>
      </c>
      <c r="H217" s="91"/>
      <c r="I217" s="102" t="s">
        <v>274</v>
      </c>
      <c r="J217" s="102" t="s">
        <v>274</v>
      </c>
      <c r="K217" s="99" t="s">
        <v>251</v>
      </c>
      <c r="L217" s="102" t="s">
        <v>318</v>
      </c>
      <c r="M217" s="102" t="s">
        <v>281</v>
      </c>
      <c r="N217" s="112" t="str">
        <f t="shared" si="44"/>
        <v>該当しない
N/A</v>
      </c>
      <c r="O217" s="112" t="str">
        <f t="shared" si="38"/>
        <v>No</v>
      </c>
    </row>
    <row r="218" spans="1:15" ht="148.5">
      <c r="A218" s="94" t="s">
        <v>772</v>
      </c>
      <c r="B218" s="94" t="s">
        <v>769</v>
      </c>
      <c r="C218" s="94" t="s">
        <v>773</v>
      </c>
      <c r="D218" s="94" t="s">
        <v>316</v>
      </c>
      <c r="E218" s="91" t="e">
        <v>#REF!</v>
      </c>
      <c r="F218" s="91" t="e">
        <v>#REF!</v>
      </c>
      <c r="G218" s="91" t="e">
        <v>#REF!</v>
      </c>
      <c r="H218" s="91"/>
      <c r="I218" s="102" t="s">
        <v>274</v>
      </c>
      <c r="J218" s="102" t="s">
        <v>274</v>
      </c>
      <c r="K218" s="99" t="s">
        <v>251</v>
      </c>
      <c r="L218" s="102" t="s">
        <v>318</v>
      </c>
      <c r="M218" s="102" t="s">
        <v>281</v>
      </c>
      <c r="N218" s="112" t="str">
        <f t="shared" si="44"/>
        <v>該当しない
N/A</v>
      </c>
      <c r="O218" s="112" t="str">
        <f t="shared" si="38"/>
        <v>No</v>
      </c>
    </row>
    <row r="219" spans="1:15" ht="148.5">
      <c r="A219" s="94" t="s">
        <v>774</v>
      </c>
      <c r="B219" s="94" t="s">
        <v>769</v>
      </c>
      <c r="C219" s="94" t="s">
        <v>775</v>
      </c>
      <c r="D219" s="94" t="s">
        <v>316</v>
      </c>
      <c r="E219" s="91" t="e">
        <v>#REF!</v>
      </c>
      <c r="F219" s="91" t="e">
        <v>#REF!</v>
      </c>
      <c r="G219" s="91" t="e">
        <v>#REF!</v>
      </c>
      <c r="H219" s="91"/>
      <c r="I219" s="102" t="s">
        <v>274</v>
      </c>
      <c r="J219" s="102" t="s">
        <v>274</v>
      </c>
      <c r="K219" s="99" t="s">
        <v>251</v>
      </c>
      <c r="L219" s="102" t="s">
        <v>318</v>
      </c>
      <c r="M219" s="102" t="s">
        <v>281</v>
      </c>
      <c r="N219" s="112" t="str">
        <f t="shared" si="44"/>
        <v>該当しない
N/A</v>
      </c>
      <c r="O219" s="112" t="str">
        <f t="shared" si="38"/>
        <v>No</v>
      </c>
    </row>
    <row r="220" spans="1:15" ht="148.5">
      <c r="A220" s="94" t="s">
        <v>776</v>
      </c>
      <c r="B220" s="94" t="s">
        <v>769</v>
      </c>
      <c r="C220" s="94" t="s">
        <v>777</v>
      </c>
      <c r="D220" s="94" t="s">
        <v>316</v>
      </c>
      <c r="E220" s="91" t="e">
        <v>#REF!</v>
      </c>
      <c r="F220" s="91" t="e">
        <v>#REF!</v>
      </c>
      <c r="G220" s="91" t="e">
        <v>#REF!</v>
      </c>
      <c r="H220" s="91"/>
      <c r="I220" s="102" t="s">
        <v>274</v>
      </c>
      <c r="J220" s="102" t="s">
        <v>274</v>
      </c>
      <c r="K220" s="99" t="s">
        <v>251</v>
      </c>
      <c r="L220" s="102" t="s">
        <v>318</v>
      </c>
      <c r="M220" s="102" t="s">
        <v>281</v>
      </c>
      <c r="N220" s="112" t="str">
        <f t="shared" si="44"/>
        <v>該当しない
N/A</v>
      </c>
      <c r="O220" s="112" t="str">
        <f t="shared" si="38"/>
        <v>No</v>
      </c>
    </row>
    <row r="221" spans="1:15" ht="148.5">
      <c r="A221" s="94" t="s">
        <v>778</v>
      </c>
      <c r="B221" s="94" t="s">
        <v>769</v>
      </c>
      <c r="C221" s="94" t="s">
        <v>779</v>
      </c>
      <c r="D221" s="94" t="s">
        <v>316</v>
      </c>
      <c r="E221" s="91" t="e">
        <v>#REF!</v>
      </c>
      <c r="F221" s="91" t="e">
        <v>#REF!</v>
      </c>
      <c r="G221" s="91" t="e">
        <v>#REF!</v>
      </c>
      <c r="H221" s="91"/>
      <c r="I221" s="102" t="s">
        <v>274</v>
      </c>
      <c r="J221" s="102" t="s">
        <v>274</v>
      </c>
      <c r="K221" s="99" t="s">
        <v>251</v>
      </c>
      <c r="L221" s="102" t="s">
        <v>318</v>
      </c>
      <c r="M221" s="102" t="s">
        <v>281</v>
      </c>
      <c r="N221" s="112" t="str">
        <f t="shared" si="44"/>
        <v>該当しない
N/A</v>
      </c>
      <c r="O221" s="112" t="str">
        <f t="shared" si="38"/>
        <v>No</v>
      </c>
    </row>
    <row r="222" spans="1:15" ht="405">
      <c r="A222" s="94" t="s">
        <v>780</v>
      </c>
      <c r="B222" s="94" t="s">
        <v>781</v>
      </c>
      <c r="C222" s="94" t="s">
        <v>278</v>
      </c>
      <c r="D222" s="94" t="s">
        <v>782</v>
      </c>
      <c r="E222" s="91" t="e">
        <v>#REF!</v>
      </c>
      <c r="F222" s="91" t="e">
        <v>#REF!</v>
      </c>
      <c r="G222" s="91" t="e">
        <v>#REF!</v>
      </c>
      <c r="H222" s="91"/>
      <c r="I222" s="102" t="s">
        <v>280</v>
      </c>
      <c r="J222" s="102" t="s">
        <v>274</v>
      </c>
      <c r="K222" s="99" t="s">
        <v>251</v>
      </c>
      <c r="L222" s="102" t="s">
        <v>318</v>
      </c>
      <c r="M222" s="102" t="s">
        <v>281</v>
      </c>
      <c r="N222" s="112" t="str">
        <f t="shared" si="44"/>
        <v>未定
TBD</v>
      </c>
      <c r="O222" s="112" t="str">
        <f t="shared" si="38"/>
        <v>TBD</v>
      </c>
    </row>
    <row r="223" spans="1:15" ht="67.5">
      <c r="A223" s="94" t="s">
        <v>783</v>
      </c>
      <c r="B223" s="94" t="s">
        <v>784</v>
      </c>
      <c r="C223" s="94" t="s">
        <v>785</v>
      </c>
      <c r="D223" s="94" t="s">
        <v>786</v>
      </c>
      <c r="E223" s="91" t="e">
        <v>#REF!</v>
      </c>
      <c r="F223" s="91" t="e">
        <v>#REF!</v>
      </c>
      <c r="G223" s="91" t="e">
        <v>#REF!</v>
      </c>
      <c r="H223" s="91"/>
      <c r="I223" s="102" t="s">
        <v>280</v>
      </c>
      <c r="J223" s="102"/>
      <c r="K223" s="99" t="s">
        <v>251</v>
      </c>
      <c r="L223" s="102" t="s">
        <v>269</v>
      </c>
      <c r="M223" s="102" t="s">
        <v>281</v>
      </c>
      <c r="N223" s="112" t="str">
        <f>I223</f>
        <v>未定
TBD</v>
      </c>
      <c r="O223" s="112" t="str">
        <f t="shared" si="38"/>
        <v>TBD</v>
      </c>
    </row>
    <row r="224" spans="1:15" ht="81">
      <c r="A224" s="94" t="s">
        <v>787</v>
      </c>
      <c r="B224" s="94" t="s">
        <v>784</v>
      </c>
      <c r="C224" s="94" t="s">
        <v>785</v>
      </c>
      <c r="D224" s="94" t="s">
        <v>788</v>
      </c>
      <c r="E224" s="91" t="e">
        <v>#REF!</v>
      </c>
      <c r="F224" s="91" t="e">
        <v>#REF!</v>
      </c>
      <c r="G224" s="91" t="e">
        <v>#REF!</v>
      </c>
      <c r="H224" s="91"/>
      <c r="I224" s="102" t="s">
        <v>789</v>
      </c>
      <c r="J224" s="102"/>
      <c r="K224" s="99" t="s">
        <v>251</v>
      </c>
      <c r="L224" s="102" t="s">
        <v>269</v>
      </c>
      <c r="M224" s="102" t="s">
        <v>281</v>
      </c>
      <c r="N224" s="112" t="str">
        <f>I224</f>
        <v xml:space="preserve">該当する/yes
</v>
      </c>
      <c r="O224" s="112" t="str">
        <f t="shared" si="38"/>
        <v>No</v>
      </c>
    </row>
    <row r="225" spans="1:15" ht="121.5">
      <c r="A225" s="94" t="s">
        <v>790</v>
      </c>
      <c r="B225" s="94" t="s">
        <v>784</v>
      </c>
      <c r="C225" s="94" t="s">
        <v>349</v>
      </c>
      <c r="D225" s="94" t="s">
        <v>791</v>
      </c>
      <c r="E225" s="91" t="e">
        <v>#REF!</v>
      </c>
      <c r="F225" s="91" t="e">
        <v>#REF!</v>
      </c>
      <c r="G225" s="91" t="e">
        <v>#REF!</v>
      </c>
      <c r="H225" s="91"/>
      <c r="I225" s="102" t="s">
        <v>317</v>
      </c>
      <c r="J225" s="102"/>
      <c r="K225" s="99" t="s">
        <v>251</v>
      </c>
      <c r="L225" s="102" t="s">
        <v>269</v>
      </c>
      <c r="M225" s="102" t="s">
        <v>281</v>
      </c>
      <c r="N225" s="112" t="str">
        <f>I225</f>
        <v xml:space="preserve">未定
To be determined </v>
      </c>
      <c r="O225" s="112" t="str">
        <f t="shared" si="38"/>
        <v>No</v>
      </c>
    </row>
    <row r="226" spans="1:15" ht="148.5">
      <c r="A226" s="94" t="s">
        <v>792</v>
      </c>
      <c r="B226" s="94" t="s">
        <v>784</v>
      </c>
      <c r="C226" s="94" t="s">
        <v>793</v>
      </c>
      <c r="D226" s="94" t="s">
        <v>794</v>
      </c>
      <c r="E226" s="91" t="e">
        <v>#REF!</v>
      </c>
      <c r="F226" s="91" t="e">
        <v>#REF!</v>
      </c>
      <c r="G226" s="91" t="e">
        <v>#REF!</v>
      </c>
      <c r="H226" s="91"/>
      <c r="I226" s="102" t="s">
        <v>250</v>
      </c>
      <c r="J226" s="102" t="s">
        <v>250</v>
      </c>
      <c r="K226" s="99" t="s">
        <v>251</v>
      </c>
      <c r="L226" s="102" t="s">
        <v>252</v>
      </c>
      <c r="M226" s="102" t="s">
        <v>253</v>
      </c>
      <c r="N226" s="112" t="str">
        <f t="shared" ref="N226:N227" si="45">IF(I226="該当する
Application period ends by the end of January 2023","該当する
Application period ends by the end of January 2023",IF(J226="該当する
Application period ends by the end of January 2023","該当する
Application period ends by the end of January 2023",IF(I226="未定
TBD","未定
TBD",IF(J226="未定
TBD","未定
TBD",IF(I226="該当しない
N/A","該当しない
N/A",IF(J226="該当しない
N/A","該当しない
N/A",""))))))</f>
        <v>未定
TBD</v>
      </c>
      <c r="O226" s="112" t="str">
        <f t="shared" si="38"/>
        <v>TBD</v>
      </c>
    </row>
    <row r="227" spans="1:15" ht="148.5">
      <c r="A227" s="94" t="s">
        <v>795</v>
      </c>
      <c r="B227" s="94" t="s">
        <v>796</v>
      </c>
      <c r="C227" s="94" t="s">
        <v>797</v>
      </c>
      <c r="D227" s="94" t="s">
        <v>798</v>
      </c>
      <c r="E227" s="91" t="e">
        <v>#REF!</v>
      </c>
      <c r="F227" s="91" t="e">
        <v>#REF!</v>
      </c>
      <c r="G227" s="91" t="e">
        <v>#REF!</v>
      </c>
      <c r="H227" s="91"/>
      <c r="I227" s="102" t="s">
        <v>274</v>
      </c>
      <c r="J227" s="102" t="s">
        <v>317</v>
      </c>
      <c r="K227" s="99" t="s">
        <v>251</v>
      </c>
      <c r="L227" s="102" t="s">
        <v>318</v>
      </c>
      <c r="M227" s="102" t="s">
        <v>281</v>
      </c>
      <c r="N227" s="112" t="str">
        <f t="shared" si="45"/>
        <v>該当しない
N/A</v>
      </c>
      <c r="O227" s="112" t="str">
        <f t="shared" si="38"/>
        <v>No</v>
      </c>
    </row>
    <row r="228" spans="1:15" ht="108">
      <c r="A228" s="94" t="s">
        <v>799</v>
      </c>
      <c r="B228" s="94" t="s">
        <v>796</v>
      </c>
      <c r="C228" s="94" t="s">
        <v>797</v>
      </c>
      <c r="D228" s="94" t="s">
        <v>800</v>
      </c>
      <c r="E228" s="91" t="e">
        <v>#REF!</v>
      </c>
      <c r="F228" s="91" t="e">
        <v>#REF!</v>
      </c>
      <c r="G228" s="91" t="e">
        <v>#REF!</v>
      </c>
      <c r="H228" s="91"/>
      <c r="I228" s="102" t="s">
        <v>274</v>
      </c>
      <c r="J228" s="102" t="s">
        <v>274</v>
      </c>
      <c r="K228" s="99" t="s">
        <v>251</v>
      </c>
      <c r="L228" s="102" t="s">
        <v>269</v>
      </c>
      <c r="M228" s="102" t="s">
        <v>281</v>
      </c>
      <c r="N228" s="112" t="str">
        <f t="shared" ref="N228:N229" si="46">I228</f>
        <v>該当しない
N/A</v>
      </c>
      <c r="O228" s="112" t="str">
        <f t="shared" si="38"/>
        <v>No</v>
      </c>
    </row>
    <row r="229" spans="1:15" ht="94.5">
      <c r="A229" s="94" t="s">
        <v>801</v>
      </c>
      <c r="B229" s="94" t="s">
        <v>802</v>
      </c>
      <c r="C229" s="94" t="s">
        <v>803</v>
      </c>
      <c r="D229" s="94" t="s">
        <v>804</v>
      </c>
      <c r="E229" s="91" t="e">
        <v>#REF!</v>
      </c>
      <c r="F229" s="91" t="e">
        <v>#REF!</v>
      </c>
      <c r="G229" s="91" t="e">
        <v>#REF!</v>
      </c>
      <c r="H229" s="91"/>
      <c r="I229" s="102" t="s">
        <v>280</v>
      </c>
      <c r="J229" s="102" t="s">
        <v>274</v>
      </c>
      <c r="K229" s="99" t="s">
        <v>251</v>
      </c>
      <c r="L229" s="102" t="s">
        <v>269</v>
      </c>
      <c r="M229" s="102" t="s">
        <v>275</v>
      </c>
      <c r="N229" s="112" t="str">
        <f t="shared" si="46"/>
        <v>未定
TBD</v>
      </c>
      <c r="O229" s="112" t="str">
        <f t="shared" si="38"/>
        <v>TBD</v>
      </c>
    </row>
    <row r="230" spans="1:15" ht="324">
      <c r="A230" s="94" t="s">
        <v>805</v>
      </c>
      <c r="B230" s="94" t="s">
        <v>802</v>
      </c>
      <c r="C230" s="94" t="s">
        <v>806</v>
      </c>
      <c r="D230" s="94" t="s">
        <v>807</v>
      </c>
      <c r="E230" s="91" t="e">
        <v>#REF!</v>
      </c>
      <c r="F230" s="91" t="e">
        <v>#REF!</v>
      </c>
      <c r="G230" s="91" t="e">
        <v>#REF!</v>
      </c>
      <c r="H230" s="91"/>
      <c r="I230" s="102" t="s">
        <v>274</v>
      </c>
      <c r="J230" s="102" t="s">
        <v>274</v>
      </c>
      <c r="K230" s="99" t="s">
        <v>251</v>
      </c>
      <c r="L230" s="102" t="s">
        <v>318</v>
      </c>
      <c r="M230" s="102" t="s">
        <v>281</v>
      </c>
      <c r="N230" s="112" t="str">
        <f t="shared" ref="N230" si="47">IF(I230="該当する
Application period ends by the end of January 2023","該当する
Application period ends by the end of January 2023",IF(J230="該当する
Application period ends by the end of January 2023","該当する
Application period ends by the end of January 2023",IF(I230="未定
TBD","未定
TBD",IF(J230="未定
TBD","未定
TBD",IF(I230="該当しない
N/A","該当しない
N/A",IF(J230="該当しない
N/A","該当しない
N/A",""))))))</f>
        <v>該当しない
N/A</v>
      </c>
      <c r="O230" s="112" t="str">
        <f t="shared" si="38"/>
        <v>No</v>
      </c>
    </row>
    <row r="231" spans="1:15" ht="81">
      <c r="A231" s="94" t="s">
        <v>808</v>
      </c>
      <c r="B231" s="94" t="s">
        <v>809</v>
      </c>
      <c r="C231" s="94" t="s">
        <v>336</v>
      </c>
      <c r="D231" s="94" t="s">
        <v>316</v>
      </c>
      <c r="E231" s="91" t="e">
        <v>#REF!</v>
      </c>
      <c r="F231" s="91" t="e">
        <v>#REF!</v>
      </c>
      <c r="G231" s="91" t="e">
        <v>#REF!</v>
      </c>
      <c r="H231" s="91"/>
      <c r="I231" s="102"/>
      <c r="J231" s="102" t="s">
        <v>274</v>
      </c>
      <c r="K231" s="99" t="s">
        <v>251</v>
      </c>
      <c r="L231" s="102" t="s">
        <v>286</v>
      </c>
      <c r="M231" s="102" t="s">
        <v>281</v>
      </c>
      <c r="N231" s="112" t="str">
        <f t="shared" ref="N231" si="48">J231</f>
        <v>該当しない
N/A</v>
      </c>
      <c r="O231" s="112" t="str">
        <f t="shared" si="38"/>
        <v>No</v>
      </c>
    </row>
    <row r="232" spans="1:15" ht="94.5">
      <c r="A232" s="94" t="s">
        <v>810</v>
      </c>
      <c r="B232" s="94" t="s">
        <v>811</v>
      </c>
      <c r="C232" s="94" t="s">
        <v>365</v>
      </c>
      <c r="D232" s="94" t="s">
        <v>812</v>
      </c>
      <c r="E232" s="91" t="e">
        <v>#REF!</v>
      </c>
      <c r="F232" s="91" t="e">
        <v>#REF!</v>
      </c>
      <c r="G232" s="91" t="e">
        <v>#REF!</v>
      </c>
      <c r="H232" s="91"/>
      <c r="I232" s="102" t="s">
        <v>274</v>
      </c>
      <c r="J232" s="102"/>
      <c r="K232" s="99" t="s">
        <v>251</v>
      </c>
      <c r="L232" s="102" t="s">
        <v>269</v>
      </c>
      <c r="M232" s="102" t="s">
        <v>281</v>
      </c>
      <c r="N232" s="112" t="str">
        <f t="shared" ref="N232:N236" si="49">I232</f>
        <v>該当しない
N/A</v>
      </c>
      <c r="O232" s="112" t="str">
        <f t="shared" si="38"/>
        <v>No</v>
      </c>
    </row>
    <row r="233" spans="1:15" ht="162">
      <c r="A233" s="94" t="s">
        <v>813</v>
      </c>
      <c r="B233" s="94" t="s">
        <v>811</v>
      </c>
      <c r="C233" s="94" t="s">
        <v>365</v>
      </c>
      <c r="D233" s="94" t="s">
        <v>814</v>
      </c>
      <c r="E233" s="91" t="e">
        <v>#REF!</v>
      </c>
      <c r="F233" s="91" t="e">
        <v>#REF!</v>
      </c>
      <c r="G233" s="91" t="e">
        <v>#REF!</v>
      </c>
      <c r="H233" s="91"/>
      <c r="I233" s="102" t="s">
        <v>274</v>
      </c>
      <c r="J233" s="102"/>
      <c r="K233" s="99" t="s">
        <v>251</v>
      </c>
      <c r="L233" s="102" t="s">
        <v>269</v>
      </c>
      <c r="M233" s="102" t="s">
        <v>281</v>
      </c>
      <c r="N233" s="112" t="str">
        <f t="shared" si="49"/>
        <v>該当しない
N/A</v>
      </c>
      <c r="O233" s="112" t="str">
        <f t="shared" si="38"/>
        <v>No</v>
      </c>
    </row>
    <row r="234" spans="1:15" ht="121.5">
      <c r="A234" s="94" t="s">
        <v>815</v>
      </c>
      <c r="B234" s="94" t="s">
        <v>811</v>
      </c>
      <c r="C234" s="94" t="s">
        <v>365</v>
      </c>
      <c r="D234" s="94" t="s">
        <v>816</v>
      </c>
      <c r="E234" s="91" t="e">
        <v>#REF!</v>
      </c>
      <c r="F234" s="91" t="e">
        <v>#REF!</v>
      </c>
      <c r="G234" s="91" t="e">
        <v>#REF!</v>
      </c>
      <c r="H234" s="91"/>
      <c r="I234" s="102" t="s">
        <v>274</v>
      </c>
      <c r="J234" s="102"/>
      <c r="K234" s="99" t="s">
        <v>251</v>
      </c>
      <c r="L234" s="102" t="s">
        <v>269</v>
      </c>
      <c r="M234" s="102" t="s">
        <v>281</v>
      </c>
      <c r="N234" s="112" t="str">
        <f t="shared" si="49"/>
        <v>該当しない
N/A</v>
      </c>
      <c r="O234" s="112" t="str">
        <f t="shared" si="38"/>
        <v>No</v>
      </c>
    </row>
    <row r="235" spans="1:15" ht="148.5">
      <c r="A235" s="94" t="s">
        <v>817</v>
      </c>
      <c r="B235" s="94" t="s">
        <v>811</v>
      </c>
      <c r="C235" s="94" t="s">
        <v>365</v>
      </c>
      <c r="D235" s="94" t="s">
        <v>818</v>
      </c>
      <c r="E235" s="91" t="e">
        <v>#REF!</v>
      </c>
      <c r="F235" s="91" t="e">
        <v>#REF!</v>
      </c>
      <c r="G235" s="91" t="e">
        <v>#REF!</v>
      </c>
      <c r="H235" s="91"/>
      <c r="I235" s="102" t="s">
        <v>274</v>
      </c>
      <c r="J235" s="102"/>
      <c r="K235" s="99" t="s">
        <v>251</v>
      </c>
      <c r="L235" s="102" t="s">
        <v>269</v>
      </c>
      <c r="M235" s="102" t="s">
        <v>281</v>
      </c>
      <c r="N235" s="112" t="str">
        <f t="shared" si="49"/>
        <v>該当しない
N/A</v>
      </c>
      <c r="O235" s="112" t="str">
        <f t="shared" si="38"/>
        <v>No</v>
      </c>
    </row>
    <row r="236" spans="1:15" ht="121.5">
      <c r="A236" s="94" t="s">
        <v>819</v>
      </c>
      <c r="B236" s="94" t="s">
        <v>811</v>
      </c>
      <c r="C236" s="94" t="s">
        <v>365</v>
      </c>
      <c r="D236" s="94" t="s">
        <v>820</v>
      </c>
      <c r="E236" s="91" t="e">
        <v>#REF!</v>
      </c>
      <c r="F236" s="91" t="e">
        <v>#REF!</v>
      </c>
      <c r="G236" s="91" t="e">
        <v>#REF!</v>
      </c>
      <c r="H236" s="91"/>
      <c r="I236" s="102" t="s">
        <v>274</v>
      </c>
      <c r="J236" s="102"/>
      <c r="K236" s="99" t="s">
        <v>251</v>
      </c>
      <c r="L236" s="102" t="s">
        <v>269</v>
      </c>
      <c r="M236" s="102" t="s">
        <v>281</v>
      </c>
      <c r="N236" s="112" t="str">
        <f t="shared" si="49"/>
        <v>該当しない
N/A</v>
      </c>
      <c r="O236" s="112" t="str">
        <f t="shared" si="38"/>
        <v>No</v>
      </c>
    </row>
    <row r="237" spans="1:15" ht="121.5">
      <c r="A237" s="94" t="s">
        <v>821</v>
      </c>
      <c r="B237" s="94" t="s">
        <v>822</v>
      </c>
      <c r="C237" s="94" t="s">
        <v>823</v>
      </c>
      <c r="D237" s="94" t="s">
        <v>824</v>
      </c>
      <c r="E237" s="91" t="e">
        <v>#REF!</v>
      </c>
      <c r="F237" s="91" t="e">
        <v>#REF!</v>
      </c>
      <c r="G237" s="91" t="e">
        <v>#REF!</v>
      </c>
      <c r="H237" s="91"/>
      <c r="I237" s="102"/>
      <c r="J237" s="102" t="s">
        <v>274</v>
      </c>
      <c r="K237" s="99" t="s">
        <v>251</v>
      </c>
      <c r="L237" s="102" t="s">
        <v>286</v>
      </c>
      <c r="M237" s="102" t="s">
        <v>281</v>
      </c>
      <c r="N237" s="112" t="str">
        <f t="shared" ref="N237" si="50">J237</f>
        <v>該当しない
N/A</v>
      </c>
      <c r="O237" s="112" t="str">
        <f t="shared" si="38"/>
        <v>No</v>
      </c>
    </row>
    <row r="238" spans="1:15" ht="202.5">
      <c r="A238" s="94" t="s">
        <v>825</v>
      </c>
      <c r="B238" s="94" t="s">
        <v>822</v>
      </c>
      <c r="C238" s="94" t="s">
        <v>349</v>
      </c>
      <c r="D238" s="94" t="s">
        <v>826</v>
      </c>
      <c r="E238" s="91" t="e">
        <v>#REF!</v>
      </c>
      <c r="F238" s="91" t="e">
        <v>#REF!</v>
      </c>
      <c r="G238" s="91" t="e">
        <v>#REF!</v>
      </c>
      <c r="H238" s="91"/>
      <c r="I238" s="102" t="s">
        <v>274</v>
      </c>
      <c r="J238" s="102" t="s">
        <v>274</v>
      </c>
      <c r="K238" s="99" t="s">
        <v>251</v>
      </c>
      <c r="L238" s="102" t="s">
        <v>318</v>
      </c>
      <c r="M238" s="102" t="s">
        <v>281</v>
      </c>
      <c r="N238" s="112" t="str">
        <f t="shared" ref="N238:N256" si="51">IF(I238="該当する
Application period ends by the end of January 2023","該当する
Application period ends by the end of January 2023",IF(J238="該当する
Application period ends by the end of January 2023","該当する
Application period ends by the end of January 2023",IF(I238="未定
TBD","未定
TBD",IF(J238="未定
TBD","未定
TBD",IF(I238="該当しない
N/A","該当しない
N/A",IF(J238="該当しない
N/A","該当しない
N/A",""))))))</f>
        <v>該当しない
N/A</v>
      </c>
      <c r="O238" s="112" t="str">
        <f t="shared" si="38"/>
        <v>No</v>
      </c>
    </row>
    <row r="239" spans="1:15" ht="243">
      <c r="A239" s="94" t="s">
        <v>827</v>
      </c>
      <c r="B239" s="94" t="s">
        <v>822</v>
      </c>
      <c r="C239" s="94" t="s">
        <v>349</v>
      </c>
      <c r="D239" s="94" t="s">
        <v>828</v>
      </c>
      <c r="E239" s="91" t="e">
        <v>#REF!</v>
      </c>
      <c r="F239" s="91" t="e">
        <v>#REF!</v>
      </c>
      <c r="G239" s="91" t="e">
        <v>#REF!</v>
      </c>
      <c r="H239" s="91"/>
      <c r="I239" s="102" t="s">
        <v>274</v>
      </c>
      <c r="J239" s="102" t="s">
        <v>274</v>
      </c>
      <c r="K239" s="99" t="s">
        <v>251</v>
      </c>
      <c r="L239" s="102" t="s">
        <v>318</v>
      </c>
      <c r="M239" s="102" t="s">
        <v>281</v>
      </c>
      <c r="N239" s="112" t="str">
        <f t="shared" si="51"/>
        <v>該当しない
N/A</v>
      </c>
      <c r="O239" s="112" t="str">
        <f t="shared" si="38"/>
        <v>No</v>
      </c>
    </row>
    <row r="240" spans="1:15" ht="243">
      <c r="A240" s="94" t="s">
        <v>829</v>
      </c>
      <c r="B240" s="94" t="s">
        <v>822</v>
      </c>
      <c r="C240" s="94" t="s">
        <v>349</v>
      </c>
      <c r="D240" s="94" t="s">
        <v>830</v>
      </c>
      <c r="E240" s="91" t="e">
        <v>#REF!</v>
      </c>
      <c r="F240" s="91" t="e">
        <v>#REF!</v>
      </c>
      <c r="G240" s="91" t="e">
        <v>#REF!</v>
      </c>
      <c r="H240" s="91"/>
      <c r="I240" s="102" t="s">
        <v>274</v>
      </c>
      <c r="J240" s="102" t="s">
        <v>274</v>
      </c>
      <c r="K240" s="99" t="s">
        <v>251</v>
      </c>
      <c r="L240" s="102" t="s">
        <v>318</v>
      </c>
      <c r="M240" s="102" t="s">
        <v>281</v>
      </c>
      <c r="N240" s="112" t="str">
        <f t="shared" si="51"/>
        <v>該当しない
N/A</v>
      </c>
      <c r="O240" s="112" t="str">
        <f t="shared" si="38"/>
        <v>No</v>
      </c>
    </row>
    <row r="241" spans="1:15" ht="243">
      <c r="A241" s="94" t="s">
        <v>831</v>
      </c>
      <c r="B241" s="94" t="s">
        <v>822</v>
      </c>
      <c r="C241" s="94" t="s">
        <v>349</v>
      </c>
      <c r="D241" s="94" t="s">
        <v>832</v>
      </c>
      <c r="E241" s="91" t="e">
        <v>#REF!</v>
      </c>
      <c r="F241" s="91" t="e">
        <v>#REF!</v>
      </c>
      <c r="G241" s="91" t="e">
        <v>#REF!</v>
      </c>
      <c r="H241" s="91"/>
      <c r="I241" s="102" t="s">
        <v>274</v>
      </c>
      <c r="J241" s="102" t="s">
        <v>274</v>
      </c>
      <c r="K241" s="99" t="s">
        <v>251</v>
      </c>
      <c r="L241" s="102" t="s">
        <v>318</v>
      </c>
      <c r="M241" s="102" t="s">
        <v>281</v>
      </c>
      <c r="N241" s="112" t="str">
        <f t="shared" si="51"/>
        <v>該当しない
N/A</v>
      </c>
      <c r="O241" s="112" t="str">
        <f t="shared" si="38"/>
        <v>No</v>
      </c>
    </row>
    <row r="242" spans="1:15" ht="243">
      <c r="A242" s="94" t="s">
        <v>833</v>
      </c>
      <c r="B242" s="94" t="s">
        <v>822</v>
      </c>
      <c r="C242" s="94" t="s">
        <v>349</v>
      </c>
      <c r="D242" s="94" t="s">
        <v>834</v>
      </c>
      <c r="E242" s="91" t="e">
        <v>#REF!</v>
      </c>
      <c r="F242" s="91" t="e">
        <v>#REF!</v>
      </c>
      <c r="G242" s="91" t="e">
        <v>#REF!</v>
      </c>
      <c r="H242" s="91"/>
      <c r="I242" s="102" t="s">
        <v>274</v>
      </c>
      <c r="J242" s="102" t="s">
        <v>274</v>
      </c>
      <c r="K242" s="99" t="s">
        <v>251</v>
      </c>
      <c r="L242" s="102" t="s">
        <v>318</v>
      </c>
      <c r="M242" s="102" t="s">
        <v>281</v>
      </c>
      <c r="N242" s="112" t="str">
        <f t="shared" si="51"/>
        <v>該当しない
N/A</v>
      </c>
      <c r="O242" s="112" t="str">
        <f t="shared" si="38"/>
        <v>No</v>
      </c>
    </row>
    <row r="243" spans="1:15" ht="243">
      <c r="A243" s="94" t="s">
        <v>835</v>
      </c>
      <c r="B243" s="94" t="s">
        <v>822</v>
      </c>
      <c r="C243" s="94" t="s">
        <v>349</v>
      </c>
      <c r="D243" s="94" t="s">
        <v>836</v>
      </c>
      <c r="E243" s="91" t="e">
        <v>#REF!</v>
      </c>
      <c r="F243" s="91" t="e">
        <v>#REF!</v>
      </c>
      <c r="G243" s="91" t="e">
        <v>#REF!</v>
      </c>
      <c r="H243" s="91"/>
      <c r="I243" s="102" t="s">
        <v>274</v>
      </c>
      <c r="J243" s="102" t="s">
        <v>274</v>
      </c>
      <c r="K243" s="99" t="s">
        <v>251</v>
      </c>
      <c r="L243" s="102" t="s">
        <v>318</v>
      </c>
      <c r="M243" s="102" t="s">
        <v>281</v>
      </c>
      <c r="N243" s="112" t="str">
        <f t="shared" si="51"/>
        <v>該当しない
N/A</v>
      </c>
      <c r="O243" s="112" t="str">
        <f t="shared" si="38"/>
        <v>No</v>
      </c>
    </row>
    <row r="244" spans="1:15" ht="256.5">
      <c r="A244" s="94" t="s">
        <v>837</v>
      </c>
      <c r="B244" s="94" t="s">
        <v>822</v>
      </c>
      <c r="C244" s="94" t="s">
        <v>349</v>
      </c>
      <c r="D244" s="94" t="s">
        <v>838</v>
      </c>
      <c r="E244" s="91" t="e">
        <v>#REF!</v>
      </c>
      <c r="F244" s="91" t="e">
        <v>#REF!</v>
      </c>
      <c r="G244" s="91" t="e">
        <v>#REF!</v>
      </c>
      <c r="H244" s="91"/>
      <c r="I244" s="102" t="s">
        <v>274</v>
      </c>
      <c r="J244" s="102" t="s">
        <v>274</v>
      </c>
      <c r="K244" s="99" t="s">
        <v>251</v>
      </c>
      <c r="L244" s="102" t="s">
        <v>318</v>
      </c>
      <c r="M244" s="102" t="s">
        <v>281</v>
      </c>
      <c r="N244" s="112" t="str">
        <f t="shared" si="51"/>
        <v>該当しない
N/A</v>
      </c>
      <c r="O244" s="112" t="str">
        <f t="shared" si="38"/>
        <v>No</v>
      </c>
    </row>
    <row r="245" spans="1:15" ht="283.5">
      <c r="A245" s="94" t="s">
        <v>839</v>
      </c>
      <c r="B245" s="94" t="s">
        <v>822</v>
      </c>
      <c r="C245" s="94" t="s">
        <v>349</v>
      </c>
      <c r="D245" s="94" t="s">
        <v>840</v>
      </c>
      <c r="E245" s="91" t="e">
        <v>#REF!</v>
      </c>
      <c r="F245" s="91" t="e">
        <v>#REF!</v>
      </c>
      <c r="G245" s="91" t="e">
        <v>#REF!</v>
      </c>
      <c r="H245" s="91"/>
      <c r="I245" s="102" t="s">
        <v>274</v>
      </c>
      <c r="J245" s="102" t="s">
        <v>274</v>
      </c>
      <c r="K245" s="99" t="s">
        <v>251</v>
      </c>
      <c r="L245" s="102" t="s">
        <v>318</v>
      </c>
      <c r="M245" s="102" t="s">
        <v>281</v>
      </c>
      <c r="N245" s="112" t="str">
        <f t="shared" si="51"/>
        <v>該当しない
N/A</v>
      </c>
      <c r="O245" s="112" t="str">
        <f t="shared" si="38"/>
        <v>No</v>
      </c>
    </row>
    <row r="246" spans="1:15" ht="243">
      <c r="A246" s="94" t="s">
        <v>841</v>
      </c>
      <c r="B246" s="94" t="s">
        <v>822</v>
      </c>
      <c r="C246" s="94" t="s">
        <v>349</v>
      </c>
      <c r="D246" s="94" t="s">
        <v>842</v>
      </c>
      <c r="E246" s="91" t="e">
        <v>#REF!</v>
      </c>
      <c r="F246" s="91" t="e">
        <v>#REF!</v>
      </c>
      <c r="G246" s="91" t="e">
        <v>#REF!</v>
      </c>
      <c r="H246" s="91"/>
      <c r="I246" s="102" t="s">
        <v>274</v>
      </c>
      <c r="J246" s="102" t="s">
        <v>274</v>
      </c>
      <c r="K246" s="99" t="s">
        <v>251</v>
      </c>
      <c r="L246" s="102" t="s">
        <v>318</v>
      </c>
      <c r="M246" s="102" t="s">
        <v>281</v>
      </c>
      <c r="N246" s="112" t="str">
        <f t="shared" si="51"/>
        <v>該当しない
N/A</v>
      </c>
      <c r="O246" s="112" t="str">
        <f t="shared" si="38"/>
        <v>No</v>
      </c>
    </row>
    <row r="247" spans="1:15" ht="229.5">
      <c r="A247" s="94" t="s">
        <v>843</v>
      </c>
      <c r="B247" s="94" t="s">
        <v>822</v>
      </c>
      <c r="C247" s="94" t="s">
        <v>349</v>
      </c>
      <c r="D247" s="94" t="s">
        <v>844</v>
      </c>
      <c r="E247" s="91" t="e">
        <v>#REF!</v>
      </c>
      <c r="F247" s="91" t="e">
        <v>#REF!</v>
      </c>
      <c r="G247" s="91" t="e">
        <v>#REF!</v>
      </c>
      <c r="H247" s="91"/>
      <c r="I247" s="102" t="s">
        <v>274</v>
      </c>
      <c r="J247" s="102" t="s">
        <v>274</v>
      </c>
      <c r="K247" s="99" t="s">
        <v>251</v>
      </c>
      <c r="L247" s="102" t="s">
        <v>318</v>
      </c>
      <c r="M247" s="102" t="s">
        <v>281</v>
      </c>
      <c r="N247" s="112" t="str">
        <f t="shared" si="51"/>
        <v>該当しない
N/A</v>
      </c>
      <c r="O247" s="112" t="str">
        <f t="shared" si="38"/>
        <v>No</v>
      </c>
    </row>
    <row r="248" spans="1:15" ht="229.5">
      <c r="A248" s="94" t="s">
        <v>845</v>
      </c>
      <c r="B248" s="94" t="s">
        <v>822</v>
      </c>
      <c r="C248" s="94" t="s">
        <v>349</v>
      </c>
      <c r="D248" s="94" t="s">
        <v>846</v>
      </c>
      <c r="E248" s="91" t="e">
        <v>#REF!</v>
      </c>
      <c r="F248" s="91" t="e">
        <v>#REF!</v>
      </c>
      <c r="G248" s="91" t="e">
        <v>#REF!</v>
      </c>
      <c r="H248" s="91"/>
      <c r="I248" s="102" t="s">
        <v>274</v>
      </c>
      <c r="J248" s="102" t="s">
        <v>274</v>
      </c>
      <c r="K248" s="99" t="s">
        <v>251</v>
      </c>
      <c r="L248" s="102" t="s">
        <v>318</v>
      </c>
      <c r="M248" s="102" t="s">
        <v>281</v>
      </c>
      <c r="N248" s="112" t="str">
        <f t="shared" si="51"/>
        <v>該当しない
N/A</v>
      </c>
      <c r="O248" s="112" t="str">
        <f t="shared" si="38"/>
        <v>No</v>
      </c>
    </row>
    <row r="249" spans="1:15" ht="243">
      <c r="A249" s="94" t="s">
        <v>847</v>
      </c>
      <c r="B249" s="94" t="s">
        <v>822</v>
      </c>
      <c r="C249" s="94" t="s">
        <v>349</v>
      </c>
      <c r="D249" s="94" t="s">
        <v>848</v>
      </c>
      <c r="E249" s="91" t="e">
        <v>#REF!</v>
      </c>
      <c r="F249" s="91" t="e">
        <v>#REF!</v>
      </c>
      <c r="G249" s="91" t="e">
        <v>#REF!</v>
      </c>
      <c r="H249" s="91"/>
      <c r="I249" s="102" t="s">
        <v>274</v>
      </c>
      <c r="J249" s="102" t="s">
        <v>274</v>
      </c>
      <c r="K249" s="99" t="s">
        <v>251</v>
      </c>
      <c r="L249" s="102" t="s">
        <v>318</v>
      </c>
      <c r="M249" s="102" t="s">
        <v>281</v>
      </c>
      <c r="N249" s="112" t="str">
        <f t="shared" si="51"/>
        <v>該当しない
N/A</v>
      </c>
      <c r="O249" s="112" t="str">
        <f t="shared" si="38"/>
        <v>No</v>
      </c>
    </row>
    <row r="250" spans="1:15" ht="243">
      <c r="A250" s="94" t="s">
        <v>849</v>
      </c>
      <c r="B250" s="94" t="s">
        <v>822</v>
      </c>
      <c r="C250" s="94" t="s">
        <v>349</v>
      </c>
      <c r="D250" s="94" t="s">
        <v>850</v>
      </c>
      <c r="E250" s="91" t="e">
        <v>#REF!</v>
      </c>
      <c r="F250" s="91" t="e">
        <v>#REF!</v>
      </c>
      <c r="G250" s="91" t="e">
        <v>#REF!</v>
      </c>
      <c r="H250" s="91"/>
      <c r="I250" s="102" t="s">
        <v>274</v>
      </c>
      <c r="J250" s="102" t="s">
        <v>274</v>
      </c>
      <c r="K250" s="99" t="s">
        <v>251</v>
      </c>
      <c r="L250" s="102" t="s">
        <v>318</v>
      </c>
      <c r="M250" s="102" t="s">
        <v>281</v>
      </c>
      <c r="N250" s="112" t="str">
        <f t="shared" si="51"/>
        <v>該当しない
N/A</v>
      </c>
      <c r="O250" s="112" t="str">
        <f t="shared" si="38"/>
        <v>No</v>
      </c>
    </row>
    <row r="251" spans="1:15" ht="409.5">
      <c r="A251" s="94" t="s">
        <v>851</v>
      </c>
      <c r="B251" s="94" t="s">
        <v>822</v>
      </c>
      <c r="C251" s="94" t="s">
        <v>852</v>
      </c>
      <c r="D251" s="94" t="s">
        <v>853</v>
      </c>
      <c r="E251" s="91" t="e">
        <v>#REF!</v>
      </c>
      <c r="F251" s="91" t="e">
        <v>#REF!</v>
      </c>
      <c r="G251" s="91" t="e">
        <v>#REF!</v>
      </c>
      <c r="H251" s="91"/>
      <c r="I251" s="102" t="s">
        <v>274</v>
      </c>
      <c r="J251" s="102" t="s">
        <v>274</v>
      </c>
      <c r="K251" s="99" t="s">
        <v>251</v>
      </c>
      <c r="L251" s="102" t="s">
        <v>318</v>
      </c>
      <c r="M251" s="102" t="s">
        <v>281</v>
      </c>
      <c r="N251" s="112" t="str">
        <f t="shared" si="51"/>
        <v>該当しない
N/A</v>
      </c>
      <c r="O251" s="112" t="str">
        <f t="shared" si="38"/>
        <v>No</v>
      </c>
    </row>
    <row r="252" spans="1:15" ht="229.5">
      <c r="A252" s="94" t="s">
        <v>854</v>
      </c>
      <c r="B252" s="94" t="s">
        <v>822</v>
      </c>
      <c r="C252" s="94" t="s">
        <v>855</v>
      </c>
      <c r="D252" s="94" t="s">
        <v>856</v>
      </c>
      <c r="E252" s="91" t="e">
        <v>#REF!</v>
      </c>
      <c r="F252" s="91" t="e">
        <v>#REF!</v>
      </c>
      <c r="G252" s="91" t="e">
        <v>#REF!</v>
      </c>
      <c r="H252" s="91"/>
      <c r="I252" s="102" t="s">
        <v>274</v>
      </c>
      <c r="J252" s="102" t="s">
        <v>274</v>
      </c>
      <c r="K252" s="99" t="s">
        <v>251</v>
      </c>
      <c r="L252" s="102" t="s">
        <v>318</v>
      </c>
      <c r="M252" s="102" t="s">
        <v>281</v>
      </c>
      <c r="N252" s="112" t="str">
        <f t="shared" si="51"/>
        <v>該当しない
N/A</v>
      </c>
      <c r="O252" s="112" t="str">
        <f t="shared" si="38"/>
        <v>No</v>
      </c>
    </row>
    <row r="253" spans="1:15" ht="148.5">
      <c r="A253" s="94" t="s">
        <v>857</v>
      </c>
      <c r="B253" s="94" t="s">
        <v>822</v>
      </c>
      <c r="C253" s="94" t="s">
        <v>855</v>
      </c>
      <c r="D253" s="94" t="s">
        <v>858</v>
      </c>
      <c r="E253" s="91" t="e">
        <v>#REF!</v>
      </c>
      <c r="F253" s="91" t="e">
        <v>#REF!</v>
      </c>
      <c r="G253" s="91" t="e">
        <v>#REF!</v>
      </c>
      <c r="H253" s="91"/>
      <c r="I253" s="102" t="s">
        <v>274</v>
      </c>
      <c r="J253" s="102" t="s">
        <v>274</v>
      </c>
      <c r="K253" s="99" t="s">
        <v>251</v>
      </c>
      <c r="L253" s="102" t="s">
        <v>318</v>
      </c>
      <c r="M253" s="102" t="s">
        <v>281</v>
      </c>
      <c r="N253" s="112" t="str">
        <f t="shared" si="51"/>
        <v>該当しない
N/A</v>
      </c>
      <c r="O253" s="112" t="str">
        <f t="shared" si="38"/>
        <v>No</v>
      </c>
    </row>
    <row r="254" spans="1:15" ht="148.5">
      <c r="A254" s="94" t="s">
        <v>859</v>
      </c>
      <c r="B254" s="94" t="s">
        <v>822</v>
      </c>
      <c r="C254" s="94" t="s">
        <v>785</v>
      </c>
      <c r="D254" s="94" t="s">
        <v>316</v>
      </c>
      <c r="E254" s="91" t="e">
        <v>#REF!</v>
      </c>
      <c r="F254" s="91" t="e">
        <v>#REF!</v>
      </c>
      <c r="G254" s="91" t="e">
        <v>#REF!</v>
      </c>
      <c r="H254" s="91"/>
      <c r="I254" s="102" t="s">
        <v>274</v>
      </c>
      <c r="J254" s="102" t="s">
        <v>274</v>
      </c>
      <c r="K254" s="99" t="s">
        <v>251</v>
      </c>
      <c r="L254" s="102" t="s">
        <v>318</v>
      </c>
      <c r="M254" s="102" t="s">
        <v>281</v>
      </c>
      <c r="N254" s="112" t="str">
        <f t="shared" si="51"/>
        <v>該当しない
N/A</v>
      </c>
      <c r="O254" s="112" t="str">
        <f t="shared" si="38"/>
        <v>No</v>
      </c>
    </row>
    <row r="255" spans="1:15" ht="175.5">
      <c r="A255" s="94" t="s">
        <v>860</v>
      </c>
      <c r="B255" s="94" t="s">
        <v>822</v>
      </c>
      <c r="C255" s="94" t="s">
        <v>861</v>
      </c>
      <c r="D255" s="94" t="s">
        <v>316</v>
      </c>
      <c r="E255" s="91" t="e">
        <v>#REF!</v>
      </c>
      <c r="F255" s="91" t="e">
        <v>#REF!</v>
      </c>
      <c r="G255" s="91" t="e">
        <v>#REF!</v>
      </c>
      <c r="H255" s="91"/>
      <c r="I255" s="102" t="s">
        <v>280</v>
      </c>
      <c r="J255" s="102" t="s">
        <v>280</v>
      </c>
      <c r="K255" s="99" t="s">
        <v>251</v>
      </c>
      <c r="L255" s="102" t="s">
        <v>343</v>
      </c>
      <c r="M255" s="102" t="s">
        <v>251</v>
      </c>
      <c r="N255" s="112" t="str">
        <f t="shared" si="51"/>
        <v>未定
TBD</v>
      </c>
      <c r="O255" s="112" t="str">
        <f t="shared" si="38"/>
        <v>TBD</v>
      </c>
    </row>
    <row r="256" spans="1:15" ht="216">
      <c r="A256" s="94" t="s">
        <v>862</v>
      </c>
      <c r="B256" s="94" t="s">
        <v>863</v>
      </c>
      <c r="C256" s="94" t="s">
        <v>864</v>
      </c>
      <c r="D256" s="94" t="s">
        <v>865</v>
      </c>
      <c r="E256" s="91" t="e">
        <v>#REF!</v>
      </c>
      <c r="F256" s="91" t="e">
        <v>#REF!</v>
      </c>
      <c r="G256" s="91" t="e">
        <v>#REF!</v>
      </c>
      <c r="H256" s="91"/>
      <c r="I256" s="102" t="s">
        <v>274</v>
      </c>
      <c r="J256" s="102" t="s">
        <v>280</v>
      </c>
      <c r="K256" s="99" t="s">
        <v>251</v>
      </c>
      <c r="L256" s="102" t="s">
        <v>318</v>
      </c>
      <c r="M256" s="102" t="s">
        <v>281</v>
      </c>
      <c r="N256" s="112" t="str">
        <f t="shared" si="51"/>
        <v>未定
TBD</v>
      </c>
      <c r="O256" s="112" t="str">
        <f t="shared" si="38"/>
        <v>TBD</v>
      </c>
    </row>
    <row r="257" spans="1:15" ht="216">
      <c r="A257" s="94" t="s">
        <v>866</v>
      </c>
      <c r="B257" s="94" t="s">
        <v>863</v>
      </c>
      <c r="C257" s="94" t="s">
        <v>864</v>
      </c>
      <c r="D257" s="94" t="s">
        <v>865</v>
      </c>
      <c r="E257" s="91" t="e">
        <v>#REF!</v>
      </c>
      <c r="F257" s="91" t="e">
        <v>#REF!</v>
      </c>
      <c r="G257" s="91" t="e">
        <v>#REF!</v>
      </c>
      <c r="H257" s="91"/>
      <c r="I257" s="102" t="s">
        <v>274</v>
      </c>
      <c r="J257" s="102" t="s">
        <v>274</v>
      </c>
      <c r="K257" s="99" t="s">
        <v>251</v>
      </c>
      <c r="L257" s="102" t="s">
        <v>269</v>
      </c>
      <c r="M257" s="102" t="s">
        <v>281</v>
      </c>
      <c r="N257" s="112" t="str">
        <f>I257</f>
        <v>該当しない
N/A</v>
      </c>
      <c r="O257" s="112" t="str">
        <f t="shared" si="38"/>
        <v>No</v>
      </c>
    </row>
    <row r="258" spans="1:15" ht="121.5">
      <c r="A258" s="94" t="s">
        <v>867</v>
      </c>
      <c r="B258" s="94" t="s">
        <v>868</v>
      </c>
      <c r="C258" s="94" t="s">
        <v>365</v>
      </c>
      <c r="D258" s="94" t="s">
        <v>869</v>
      </c>
      <c r="E258" s="91" t="e">
        <v>#REF!</v>
      </c>
      <c r="F258" s="91" t="e">
        <v>#REF!</v>
      </c>
      <c r="G258" s="91" t="e">
        <v>#REF!</v>
      </c>
      <c r="H258" s="91"/>
      <c r="I258" s="102"/>
      <c r="J258" s="102" t="s">
        <v>280</v>
      </c>
      <c r="K258" s="99" t="s">
        <v>251</v>
      </c>
      <c r="L258" s="102" t="s">
        <v>286</v>
      </c>
      <c r="M258" s="102" t="s">
        <v>281</v>
      </c>
      <c r="N258" s="112" t="str">
        <f t="shared" ref="N258" si="52">J258</f>
        <v>未定
TBD</v>
      </c>
      <c r="O258" s="112" t="str">
        <f t="shared" si="38"/>
        <v>TBD</v>
      </c>
    </row>
    <row r="259" spans="1:15" ht="229.5">
      <c r="A259" s="94" t="s">
        <v>870</v>
      </c>
      <c r="B259" s="94" t="s">
        <v>868</v>
      </c>
      <c r="C259" s="94" t="s">
        <v>365</v>
      </c>
      <c r="D259" s="94" t="s">
        <v>871</v>
      </c>
      <c r="E259" s="91" t="e">
        <v>#REF!</v>
      </c>
      <c r="F259" s="91" t="e">
        <v>#REF!</v>
      </c>
      <c r="G259" s="91" t="e">
        <v>#REF!</v>
      </c>
      <c r="H259" s="91"/>
      <c r="I259" s="102" t="s">
        <v>280</v>
      </c>
      <c r="J259" s="102" t="s">
        <v>280</v>
      </c>
      <c r="K259" s="99" t="s">
        <v>251</v>
      </c>
      <c r="L259" s="102" t="s">
        <v>318</v>
      </c>
      <c r="M259" s="102" t="s">
        <v>281</v>
      </c>
      <c r="N259" s="112" t="str">
        <f t="shared" ref="N259" si="53">IF(I259="該当する
Application period ends by the end of January 2023","該当する
Application period ends by the end of January 2023",IF(J259="該当する
Application period ends by the end of January 2023","該当する
Application period ends by the end of January 2023",IF(I259="未定
TBD","未定
TBD",IF(J259="未定
TBD","未定
TBD",IF(I259="該当しない
N/A","該当しない
N/A",IF(J259="該当しない
N/A","該当しない
N/A",""))))))</f>
        <v>未定
TBD</v>
      </c>
      <c r="O259" s="112" t="str">
        <f t="shared" ref="O259:O322" si="54">IF(N259="未定
TBD","TBD",IF(N259="該当する
Application period ends by the end of January 2023","Yes","No"))</f>
        <v>TBD</v>
      </c>
    </row>
    <row r="260" spans="1:15" ht="81">
      <c r="A260" s="94" t="s">
        <v>872</v>
      </c>
      <c r="B260" s="94" t="s">
        <v>873</v>
      </c>
      <c r="C260" s="94" t="s">
        <v>874</v>
      </c>
      <c r="D260" s="94" t="s">
        <v>316</v>
      </c>
      <c r="E260" s="91" t="e">
        <v>#REF!</v>
      </c>
      <c r="F260" s="91" t="e">
        <v>#REF!</v>
      </c>
      <c r="G260" s="91" t="e">
        <v>#REF!</v>
      </c>
      <c r="H260" s="91"/>
      <c r="I260" s="102"/>
      <c r="J260" s="102" t="s">
        <v>280</v>
      </c>
      <c r="K260" s="99" t="s">
        <v>251</v>
      </c>
      <c r="L260" s="102" t="s">
        <v>286</v>
      </c>
      <c r="M260" s="102" t="s">
        <v>281</v>
      </c>
      <c r="N260" s="112" t="str">
        <f t="shared" ref="N260:N263" si="55">J260</f>
        <v>未定
TBD</v>
      </c>
      <c r="O260" s="112" t="str">
        <f t="shared" si="54"/>
        <v>TBD</v>
      </c>
    </row>
    <row r="261" spans="1:15" ht="81">
      <c r="A261" s="94" t="s">
        <v>875</v>
      </c>
      <c r="B261" s="94" t="s">
        <v>876</v>
      </c>
      <c r="C261" s="94" t="s">
        <v>877</v>
      </c>
      <c r="D261" s="94" t="s">
        <v>688</v>
      </c>
      <c r="E261" s="91" t="e">
        <v>#REF!</v>
      </c>
      <c r="F261" s="91" t="e">
        <v>#REF!</v>
      </c>
      <c r="G261" s="91" t="e">
        <v>#REF!</v>
      </c>
      <c r="H261" s="91"/>
      <c r="I261" s="102" t="s">
        <v>274</v>
      </c>
      <c r="J261" s="102" t="s">
        <v>274</v>
      </c>
      <c r="K261" s="99" t="s">
        <v>251</v>
      </c>
      <c r="L261" s="102" t="s">
        <v>286</v>
      </c>
      <c r="M261" s="102" t="s">
        <v>281</v>
      </c>
      <c r="N261" s="112" t="str">
        <f t="shared" si="55"/>
        <v>該当しない
N/A</v>
      </c>
      <c r="O261" s="112" t="str">
        <f t="shared" si="54"/>
        <v>No</v>
      </c>
    </row>
    <row r="262" spans="1:15" ht="81">
      <c r="A262" s="94" t="s">
        <v>878</v>
      </c>
      <c r="B262" s="94" t="s">
        <v>876</v>
      </c>
      <c r="C262" s="94" t="s">
        <v>877</v>
      </c>
      <c r="D262" s="94" t="s">
        <v>688</v>
      </c>
      <c r="E262" s="91" t="e">
        <v>#REF!</v>
      </c>
      <c r="F262" s="91" t="e">
        <v>#REF!</v>
      </c>
      <c r="G262" s="91" t="e">
        <v>#REF!</v>
      </c>
      <c r="H262" s="91"/>
      <c r="I262" s="102" t="s">
        <v>274</v>
      </c>
      <c r="J262" s="102" t="s">
        <v>274</v>
      </c>
      <c r="K262" s="99" t="s">
        <v>251</v>
      </c>
      <c r="L262" s="102" t="s">
        <v>286</v>
      </c>
      <c r="M262" s="102" t="s">
        <v>281</v>
      </c>
      <c r="N262" s="112" t="str">
        <f t="shared" si="55"/>
        <v>該当しない
N/A</v>
      </c>
      <c r="O262" s="112" t="str">
        <f t="shared" si="54"/>
        <v>No</v>
      </c>
    </row>
    <row r="263" spans="1:15" ht="81">
      <c r="A263" s="94" t="s">
        <v>879</v>
      </c>
      <c r="B263" s="94" t="s">
        <v>876</v>
      </c>
      <c r="C263" s="94" t="s">
        <v>877</v>
      </c>
      <c r="D263" s="94" t="s">
        <v>688</v>
      </c>
      <c r="E263" s="91" t="e">
        <v>#REF!</v>
      </c>
      <c r="F263" s="91" t="e">
        <v>#REF!</v>
      </c>
      <c r="G263" s="91" t="e">
        <v>#REF!</v>
      </c>
      <c r="H263" s="91"/>
      <c r="I263" s="102" t="s">
        <v>274</v>
      </c>
      <c r="J263" s="102" t="s">
        <v>274</v>
      </c>
      <c r="K263" s="99" t="s">
        <v>251</v>
      </c>
      <c r="L263" s="102" t="s">
        <v>286</v>
      </c>
      <c r="M263" s="102" t="s">
        <v>281</v>
      </c>
      <c r="N263" s="112" t="str">
        <f t="shared" si="55"/>
        <v>該当しない
N/A</v>
      </c>
      <c r="O263" s="112" t="str">
        <f t="shared" si="54"/>
        <v>No</v>
      </c>
    </row>
    <row r="264" spans="1:15" ht="67.5">
      <c r="A264" s="94" t="s">
        <v>880</v>
      </c>
      <c r="B264" s="94" t="s">
        <v>881</v>
      </c>
      <c r="C264" s="94" t="s">
        <v>882</v>
      </c>
      <c r="D264" s="94" t="s">
        <v>316</v>
      </c>
      <c r="E264" s="91" t="e">
        <v>#REF!</v>
      </c>
      <c r="F264" s="91" t="e">
        <v>#REF!</v>
      </c>
      <c r="G264" s="91" t="e">
        <v>#REF!</v>
      </c>
      <c r="H264" s="91"/>
      <c r="I264" s="102" t="s">
        <v>274</v>
      </c>
      <c r="J264" s="102"/>
      <c r="K264" s="99" t="s">
        <v>251</v>
      </c>
      <c r="L264" s="102" t="s">
        <v>269</v>
      </c>
      <c r="M264" s="102" t="s">
        <v>281</v>
      </c>
      <c r="N264" s="112" t="str">
        <f>I264</f>
        <v>該当しない
N/A</v>
      </c>
      <c r="O264" s="112" t="str">
        <f t="shared" si="54"/>
        <v>No</v>
      </c>
    </row>
    <row r="265" spans="1:15" ht="148.5">
      <c r="A265" s="94" t="s">
        <v>883</v>
      </c>
      <c r="B265" s="94" t="s">
        <v>884</v>
      </c>
      <c r="C265" s="94" t="s">
        <v>885</v>
      </c>
      <c r="D265" s="94" t="s">
        <v>886</v>
      </c>
      <c r="E265" s="91" t="e">
        <v>#REF!</v>
      </c>
      <c r="F265" s="91" t="e">
        <v>#REF!</v>
      </c>
      <c r="G265" s="91" t="e">
        <v>#REF!</v>
      </c>
      <c r="H265" s="91"/>
      <c r="I265" s="102" t="s">
        <v>280</v>
      </c>
      <c r="J265" s="102" t="s">
        <v>280</v>
      </c>
      <c r="K265" s="99" t="s">
        <v>251</v>
      </c>
      <c r="L265" s="102" t="s">
        <v>318</v>
      </c>
      <c r="M265" s="102" t="s">
        <v>275</v>
      </c>
      <c r="N265" s="112" t="str">
        <f t="shared" ref="N265:N267" si="56">IF(I265="該当する
Application period ends by the end of January 2023","該当する
Application period ends by the end of January 2023",IF(J265="該当する
Application period ends by the end of January 2023","該当する
Application period ends by the end of January 2023",IF(I265="未定
TBD","未定
TBD",IF(J265="未定
TBD","未定
TBD",IF(I265="該当しない
N/A","該当しない
N/A",IF(J265="該当しない
N/A","該当しない
N/A",""))))))</f>
        <v>未定
TBD</v>
      </c>
      <c r="O265" s="112" t="str">
        <f t="shared" si="54"/>
        <v>TBD</v>
      </c>
    </row>
    <row r="266" spans="1:15" ht="148.5">
      <c r="A266" s="94" t="s">
        <v>887</v>
      </c>
      <c r="B266" s="94" t="s">
        <v>884</v>
      </c>
      <c r="C266" s="94" t="s">
        <v>885</v>
      </c>
      <c r="D266" s="94" t="s">
        <v>886</v>
      </c>
      <c r="E266" s="91" t="e">
        <v>#REF!</v>
      </c>
      <c r="F266" s="91" t="e">
        <v>#REF!</v>
      </c>
      <c r="G266" s="91" t="e">
        <v>#REF!</v>
      </c>
      <c r="H266" s="91"/>
      <c r="I266" s="102" t="s">
        <v>280</v>
      </c>
      <c r="J266" s="102" t="s">
        <v>280</v>
      </c>
      <c r="K266" s="99" t="s">
        <v>251</v>
      </c>
      <c r="L266" s="102" t="s">
        <v>318</v>
      </c>
      <c r="M266" s="102" t="s">
        <v>275</v>
      </c>
      <c r="N266" s="112" t="str">
        <f t="shared" si="56"/>
        <v>未定
TBD</v>
      </c>
      <c r="O266" s="112" t="str">
        <f t="shared" si="54"/>
        <v>TBD</v>
      </c>
    </row>
    <row r="267" spans="1:15" ht="148.5">
      <c r="A267" s="94" t="s">
        <v>888</v>
      </c>
      <c r="B267" s="94" t="s">
        <v>884</v>
      </c>
      <c r="C267" s="94" t="s">
        <v>885</v>
      </c>
      <c r="D267" s="94" t="s">
        <v>886</v>
      </c>
      <c r="E267" s="91" t="e">
        <v>#REF!</v>
      </c>
      <c r="F267" s="91" t="e">
        <v>#REF!</v>
      </c>
      <c r="G267" s="91" t="e">
        <v>#REF!</v>
      </c>
      <c r="H267" s="91"/>
      <c r="I267" s="102" t="s">
        <v>280</v>
      </c>
      <c r="J267" s="102" t="s">
        <v>280</v>
      </c>
      <c r="K267" s="99" t="s">
        <v>251</v>
      </c>
      <c r="L267" s="102" t="s">
        <v>318</v>
      </c>
      <c r="M267" s="102" t="s">
        <v>275</v>
      </c>
      <c r="N267" s="112" t="str">
        <f t="shared" si="56"/>
        <v>未定
TBD</v>
      </c>
      <c r="O267" s="112" t="str">
        <f t="shared" si="54"/>
        <v>TBD</v>
      </c>
    </row>
    <row r="268" spans="1:15" ht="94.5">
      <c r="A268" s="94" t="s">
        <v>889</v>
      </c>
      <c r="B268" s="94" t="s">
        <v>890</v>
      </c>
      <c r="C268" s="94" t="s">
        <v>891</v>
      </c>
      <c r="D268" s="94" t="s">
        <v>892</v>
      </c>
      <c r="E268" s="91" t="e">
        <v>#REF!</v>
      </c>
      <c r="F268" s="91" t="e">
        <v>#REF!</v>
      </c>
      <c r="G268" s="91" t="e">
        <v>#REF!</v>
      </c>
      <c r="H268" s="91"/>
      <c r="I268" s="102" t="s">
        <v>274</v>
      </c>
      <c r="J268" s="102"/>
      <c r="K268" s="99" t="s">
        <v>251</v>
      </c>
      <c r="L268" s="102" t="s">
        <v>269</v>
      </c>
      <c r="M268" s="102" t="s">
        <v>275</v>
      </c>
      <c r="N268" s="112" t="str">
        <f t="shared" ref="N268:N288" si="57">I268</f>
        <v>該当しない
N/A</v>
      </c>
      <c r="O268" s="112" t="str">
        <f t="shared" si="54"/>
        <v>No</v>
      </c>
    </row>
    <row r="269" spans="1:15" ht="94.5">
      <c r="A269" s="94" t="s">
        <v>893</v>
      </c>
      <c r="B269" s="94" t="s">
        <v>890</v>
      </c>
      <c r="C269" s="94" t="s">
        <v>891</v>
      </c>
      <c r="D269" s="94" t="s">
        <v>892</v>
      </c>
      <c r="E269" s="91" t="e">
        <v>#REF!</v>
      </c>
      <c r="F269" s="91" t="e">
        <v>#REF!</v>
      </c>
      <c r="G269" s="91" t="e">
        <v>#REF!</v>
      </c>
      <c r="H269" s="91"/>
      <c r="I269" s="102" t="s">
        <v>274</v>
      </c>
      <c r="J269" s="102"/>
      <c r="K269" s="99" t="s">
        <v>251</v>
      </c>
      <c r="L269" s="102" t="s">
        <v>269</v>
      </c>
      <c r="M269" s="102" t="s">
        <v>275</v>
      </c>
      <c r="N269" s="112" t="str">
        <f t="shared" si="57"/>
        <v>該当しない
N/A</v>
      </c>
      <c r="O269" s="112" t="str">
        <f t="shared" si="54"/>
        <v>No</v>
      </c>
    </row>
    <row r="270" spans="1:15" ht="121.5">
      <c r="A270" s="94" t="s">
        <v>894</v>
      </c>
      <c r="B270" s="94" t="s">
        <v>890</v>
      </c>
      <c r="C270" s="94" t="s">
        <v>895</v>
      </c>
      <c r="D270" s="94" t="s">
        <v>896</v>
      </c>
      <c r="E270" s="91" t="e">
        <v>#REF!</v>
      </c>
      <c r="F270" s="91" t="e">
        <v>#REF!</v>
      </c>
      <c r="G270" s="91" t="e">
        <v>#REF!</v>
      </c>
      <c r="H270" s="91"/>
      <c r="I270" s="102" t="s">
        <v>274</v>
      </c>
      <c r="J270" s="102"/>
      <c r="K270" s="99" t="s">
        <v>251</v>
      </c>
      <c r="L270" s="102" t="s">
        <v>269</v>
      </c>
      <c r="M270" s="102" t="s">
        <v>275</v>
      </c>
      <c r="N270" s="112" t="str">
        <f t="shared" si="57"/>
        <v>該当しない
N/A</v>
      </c>
      <c r="O270" s="112" t="str">
        <f t="shared" si="54"/>
        <v>No</v>
      </c>
    </row>
    <row r="271" spans="1:15" ht="108">
      <c r="A271" s="94" t="s">
        <v>897</v>
      </c>
      <c r="B271" s="94" t="s">
        <v>898</v>
      </c>
      <c r="C271" s="94" t="s">
        <v>899</v>
      </c>
      <c r="D271" s="94" t="s">
        <v>900</v>
      </c>
      <c r="E271" s="91" t="e">
        <v>#REF!</v>
      </c>
      <c r="F271" s="91" t="e">
        <v>#REF!</v>
      </c>
      <c r="G271" s="91" t="e">
        <v>#REF!</v>
      </c>
      <c r="H271" s="91"/>
      <c r="I271" s="102" t="s">
        <v>280</v>
      </c>
      <c r="J271" s="102"/>
      <c r="K271" s="99" t="s">
        <v>251</v>
      </c>
      <c r="L271" s="102" t="s">
        <v>269</v>
      </c>
      <c r="M271" s="102" t="s">
        <v>275</v>
      </c>
      <c r="N271" s="112" t="str">
        <f t="shared" si="57"/>
        <v>未定
TBD</v>
      </c>
      <c r="O271" s="112" t="str">
        <f t="shared" si="54"/>
        <v>TBD</v>
      </c>
    </row>
    <row r="272" spans="1:15" ht="135">
      <c r="A272" s="94" t="s">
        <v>901</v>
      </c>
      <c r="B272" s="94" t="s">
        <v>898</v>
      </c>
      <c r="C272" s="94" t="s">
        <v>899</v>
      </c>
      <c r="D272" s="94" t="s">
        <v>902</v>
      </c>
      <c r="E272" s="91" t="e">
        <v>#REF!</v>
      </c>
      <c r="F272" s="91" t="e">
        <v>#REF!</v>
      </c>
      <c r="G272" s="91" t="e">
        <v>#REF!</v>
      </c>
      <c r="H272" s="91"/>
      <c r="I272" s="102" t="s">
        <v>280</v>
      </c>
      <c r="J272" s="102"/>
      <c r="K272" s="99" t="s">
        <v>251</v>
      </c>
      <c r="L272" s="102" t="s">
        <v>269</v>
      </c>
      <c r="M272" s="102" t="s">
        <v>275</v>
      </c>
      <c r="N272" s="112" t="str">
        <f t="shared" si="57"/>
        <v>未定
TBD</v>
      </c>
      <c r="O272" s="112" t="str">
        <f t="shared" si="54"/>
        <v>TBD</v>
      </c>
    </row>
    <row r="273" spans="1:15" ht="135">
      <c r="A273" s="94" t="s">
        <v>903</v>
      </c>
      <c r="B273" s="94" t="s">
        <v>898</v>
      </c>
      <c r="C273" s="94" t="s">
        <v>904</v>
      </c>
      <c r="D273" s="94" t="s">
        <v>905</v>
      </c>
      <c r="E273" s="91" t="e">
        <v>#REF!</v>
      </c>
      <c r="F273" s="91" t="e">
        <v>#REF!</v>
      </c>
      <c r="G273" s="91" t="e">
        <v>#REF!</v>
      </c>
      <c r="H273" s="91"/>
      <c r="I273" s="102" t="s">
        <v>280</v>
      </c>
      <c r="J273" s="102"/>
      <c r="K273" s="99" t="s">
        <v>251</v>
      </c>
      <c r="L273" s="102" t="s">
        <v>269</v>
      </c>
      <c r="M273" s="102" t="s">
        <v>275</v>
      </c>
      <c r="N273" s="112" t="str">
        <f t="shared" si="57"/>
        <v>未定
TBD</v>
      </c>
      <c r="O273" s="112" t="str">
        <f t="shared" si="54"/>
        <v>TBD</v>
      </c>
    </row>
    <row r="274" spans="1:15" ht="148.5">
      <c r="A274" s="94" t="s">
        <v>906</v>
      </c>
      <c r="B274" s="94" t="s">
        <v>907</v>
      </c>
      <c r="C274" s="94" t="s">
        <v>908</v>
      </c>
      <c r="D274" s="94" t="s">
        <v>909</v>
      </c>
      <c r="E274" s="91" t="e">
        <v>#REF!</v>
      </c>
      <c r="F274" s="91" t="e">
        <v>#REF!</v>
      </c>
      <c r="G274" s="91" t="e">
        <v>#REF!</v>
      </c>
      <c r="H274" s="91"/>
      <c r="I274" s="102" t="s">
        <v>274</v>
      </c>
      <c r="J274" s="102" t="s">
        <v>910</v>
      </c>
      <c r="K274" s="99" t="s">
        <v>251</v>
      </c>
      <c r="L274" s="102" t="s">
        <v>269</v>
      </c>
      <c r="M274" s="102" t="s">
        <v>275</v>
      </c>
      <c r="N274" s="112" t="str">
        <f t="shared" si="57"/>
        <v>該当しない
N/A</v>
      </c>
      <c r="O274" s="112" t="str">
        <f t="shared" si="54"/>
        <v>No</v>
      </c>
    </row>
    <row r="275" spans="1:15" ht="162">
      <c r="A275" s="94" t="s">
        <v>911</v>
      </c>
      <c r="B275" s="94" t="s">
        <v>907</v>
      </c>
      <c r="C275" s="94" t="s">
        <v>908</v>
      </c>
      <c r="D275" s="94" t="s">
        <v>912</v>
      </c>
      <c r="E275" s="91" t="e">
        <v>#REF!</v>
      </c>
      <c r="F275" s="91" t="e">
        <v>#REF!</v>
      </c>
      <c r="G275" s="91" t="e">
        <v>#REF!</v>
      </c>
      <c r="H275" s="91"/>
      <c r="I275" s="102" t="s">
        <v>274</v>
      </c>
      <c r="J275" s="102" t="s">
        <v>910</v>
      </c>
      <c r="K275" s="99" t="s">
        <v>251</v>
      </c>
      <c r="L275" s="102" t="s">
        <v>269</v>
      </c>
      <c r="M275" s="102" t="s">
        <v>275</v>
      </c>
      <c r="N275" s="112" t="str">
        <f t="shared" si="57"/>
        <v>該当しない
N/A</v>
      </c>
      <c r="O275" s="112" t="str">
        <f t="shared" si="54"/>
        <v>No</v>
      </c>
    </row>
    <row r="276" spans="1:15" ht="162">
      <c r="A276" s="94" t="s">
        <v>913</v>
      </c>
      <c r="B276" s="94" t="s">
        <v>907</v>
      </c>
      <c r="C276" s="94" t="s">
        <v>908</v>
      </c>
      <c r="D276" s="94" t="s">
        <v>914</v>
      </c>
      <c r="E276" s="91" t="e">
        <v>#REF!</v>
      </c>
      <c r="F276" s="91" t="e">
        <v>#REF!</v>
      </c>
      <c r="G276" s="91" t="e">
        <v>#REF!</v>
      </c>
      <c r="H276" s="91"/>
      <c r="I276" s="102" t="s">
        <v>274</v>
      </c>
      <c r="J276" s="102" t="s">
        <v>910</v>
      </c>
      <c r="K276" s="99" t="s">
        <v>251</v>
      </c>
      <c r="L276" s="102" t="s">
        <v>269</v>
      </c>
      <c r="M276" s="102" t="s">
        <v>275</v>
      </c>
      <c r="N276" s="112" t="str">
        <f t="shared" si="57"/>
        <v>該当しない
N/A</v>
      </c>
      <c r="O276" s="112" t="str">
        <f t="shared" si="54"/>
        <v>No</v>
      </c>
    </row>
    <row r="277" spans="1:15" ht="229.5">
      <c r="A277" s="94" t="s">
        <v>915</v>
      </c>
      <c r="B277" s="94" t="s">
        <v>907</v>
      </c>
      <c r="C277" s="94" t="s">
        <v>908</v>
      </c>
      <c r="D277" s="94" t="s">
        <v>916</v>
      </c>
      <c r="E277" s="91" t="e">
        <v>#REF!</v>
      </c>
      <c r="F277" s="91" t="e">
        <v>#REF!</v>
      </c>
      <c r="G277" s="91" t="e">
        <v>#REF!</v>
      </c>
      <c r="H277" s="91"/>
      <c r="I277" s="102" t="s">
        <v>274</v>
      </c>
      <c r="J277" s="102" t="s">
        <v>910</v>
      </c>
      <c r="K277" s="99" t="s">
        <v>251</v>
      </c>
      <c r="L277" s="102" t="s">
        <v>269</v>
      </c>
      <c r="M277" s="102" t="s">
        <v>275</v>
      </c>
      <c r="N277" s="112" t="str">
        <f t="shared" si="57"/>
        <v>該当しない
N/A</v>
      </c>
      <c r="O277" s="112" t="str">
        <f t="shared" si="54"/>
        <v>No</v>
      </c>
    </row>
    <row r="278" spans="1:15" ht="67.5">
      <c r="A278" s="94" t="s">
        <v>917</v>
      </c>
      <c r="B278" s="94" t="s">
        <v>907</v>
      </c>
      <c r="C278" s="94" t="s">
        <v>918</v>
      </c>
      <c r="D278" s="94" t="s">
        <v>919</v>
      </c>
      <c r="E278" s="91" t="e">
        <v>#REF!</v>
      </c>
      <c r="F278" s="91" t="e">
        <v>#REF!</v>
      </c>
      <c r="G278" s="91" t="e">
        <v>#REF!</v>
      </c>
      <c r="H278" s="91"/>
      <c r="I278" s="102" t="s">
        <v>274</v>
      </c>
      <c r="J278" s="102" t="s">
        <v>910</v>
      </c>
      <c r="K278" s="99" t="s">
        <v>251</v>
      </c>
      <c r="L278" s="102" t="s">
        <v>269</v>
      </c>
      <c r="M278" s="102" t="s">
        <v>275</v>
      </c>
      <c r="N278" s="112" t="str">
        <f t="shared" si="57"/>
        <v>該当しない
N/A</v>
      </c>
      <c r="O278" s="112" t="str">
        <f t="shared" si="54"/>
        <v>No</v>
      </c>
    </row>
    <row r="279" spans="1:15" ht="67.5">
      <c r="A279" s="94" t="s">
        <v>920</v>
      </c>
      <c r="B279" s="94" t="s">
        <v>907</v>
      </c>
      <c r="C279" s="94" t="s">
        <v>918</v>
      </c>
      <c r="D279" s="94" t="s">
        <v>921</v>
      </c>
      <c r="E279" s="91" t="e">
        <v>#REF!</v>
      </c>
      <c r="F279" s="91" t="e">
        <v>#REF!</v>
      </c>
      <c r="G279" s="91" t="e">
        <v>#REF!</v>
      </c>
      <c r="H279" s="91"/>
      <c r="I279" s="102" t="s">
        <v>274</v>
      </c>
      <c r="J279" s="102" t="s">
        <v>910</v>
      </c>
      <c r="K279" s="99" t="s">
        <v>251</v>
      </c>
      <c r="L279" s="102" t="s">
        <v>269</v>
      </c>
      <c r="M279" s="102" t="s">
        <v>275</v>
      </c>
      <c r="N279" s="112" t="str">
        <f t="shared" si="57"/>
        <v>該当しない
N/A</v>
      </c>
      <c r="O279" s="112" t="str">
        <f t="shared" si="54"/>
        <v>No</v>
      </c>
    </row>
    <row r="280" spans="1:15" ht="94.5">
      <c r="A280" s="94" t="s">
        <v>922</v>
      </c>
      <c r="B280" s="94" t="s">
        <v>907</v>
      </c>
      <c r="C280" s="94" t="s">
        <v>918</v>
      </c>
      <c r="D280" s="94" t="s">
        <v>923</v>
      </c>
      <c r="E280" s="91" t="e">
        <v>#REF!</v>
      </c>
      <c r="F280" s="91" t="e">
        <v>#REF!</v>
      </c>
      <c r="G280" s="91" t="e">
        <v>#REF!</v>
      </c>
      <c r="H280" s="91"/>
      <c r="I280" s="102" t="s">
        <v>274</v>
      </c>
      <c r="J280" s="102" t="s">
        <v>910</v>
      </c>
      <c r="K280" s="99" t="s">
        <v>251</v>
      </c>
      <c r="L280" s="102" t="s">
        <v>269</v>
      </c>
      <c r="M280" s="102" t="s">
        <v>275</v>
      </c>
      <c r="N280" s="112" t="str">
        <f t="shared" si="57"/>
        <v>該当しない
N/A</v>
      </c>
      <c r="O280" s="112" t="str">
        <f t="shared" si="54"/>
        <v>No</v>
      </c>
    </row>
    <row r="281" spans="1:15" ht="67.5">
      <c r="A281" s="94" t="s">
        <v>924</v>
      </c>
      <c r="B281" s="94" t="s">
        <v>907</v>
      </c>
      <c r="C281" s="94" t="s">
        <v>918</v>
      </c>
      <c r="D281" s="94" t="s">
        <v>925</v>
      </c>
      <c r="E281" s="91" t="e">
        <v>#REF!</v>
      </c>
      <c r="F281" s="91" t="e">
        <v>#REF!</v>
      </c>
      <c r="G281" s="91" t="e">
        <v>#REF!</v>
      </c>
      <c r="H281" s="91"/>
      <c r="I281" s="102" t="s">
        <v>274</v>
      </c>
      <c r="J281" s="102" t="s">
        <v>910</v>
      </c>
      <c r="K281" s="99" t="s">
        <v>251</v>
      </c>
      <c r="L281" s="102" t="s">
        <v>269</v>
      </c>
      <c r="M281" s="102" t="s">
        <v>275</v>
      </c>
      <c r="N281" s="112" t="str">
        <f t="shared" si="57"/>
        <v>該当しない
N/A</v>
      </c>
      <c r="O281" s="112" t="str">
        <f t="shared" si="54"/>
        <v>No</v>
      </c>
    </row>
    <row r="282" spans="1:15" ht="67.5">
      <c r="A282" s="94" t="s">
        <v>926</v>
      </c>
      <c r="B282" s="94" t="s">
        <v>907</v>
      </c>
      <c r="C282" s="94" t="s">
        <v>918</v>
      </c>
      <c r="D282" s="94" t="s">
        <v>927</v>
      </c>
      <c r="E282" s="91" t="e">
        <v>#REF!</v>
      </c>
      <c r="F282" s="91" t="e">
        <v>#REF!</v>
      </c>
      <c r="G282" s="91" t="e">
        <v>#REF!</v>
      </c>
      <c r="H282" s="91"/>
      <c r="I282" s="102" t="s">
        <v>274</v>
      </c>
      <c r="J282" s="102" t="s">
        <v>910</v>
      </c>
      <c r="K282" s="99" t="s">
        <v>251</v>
      </c>
      <c r="L282" s="102" t="s">
        <v>269</v>
      </c>
      <c r="M282" s="102" t="s">
        <v>275</v>
      </c>
      <c r="N282" s="112" t="str">
        <f t="shared" si="57"/>
        <v>該当しない
N/A</v>
      </c>
      <c r="O282" s="112" t="str">
        <f t="shared" si="54"/>
        <v>No</v>
      </c>
    </row>
    <row r="283" spans="1:15" ht="67.5">
      <c r="A283" s="94" t="s">
        <v>928</v>
      </c>
      <c r="B283" s="94" t="s">
        <v>907</v>
      </c>
      <c r="C283" s="94" t="s">
        <v>918</v>
      </c>
      <c r="D283" s="94" t="s">
        <v>929</v>
      </c>
      <c r="E283" s="91" t="e">
        <v>#REF!</v>
      </c>
      <c r="F283" s="91" t="e">
        <v>#REF!</v>
      </c>
      <c r="G283" s="91" t="e">
        <v>#REF!</v>
      </c>
      <c r="H283" s="91"/>
      <c r="I283" s="102" t="s">
        <v>274</v>
      </c>
      <c r="J283" s="102" t="s">
        <v>910</v>
      </c>
      <c r="K283" s="99" t="s">
        <v>251</v>
      </c>
      <c r="L283" s="102" t="s">
        <v>269</v>
      </c>
      <c r="M283" s="102" t="s">
        <v>275</v>
      </c>
      <c r="N283" s="112" t="str">
        <f t="shared" si="57"/>
        <v>該当しない
N/A</v>
      </c>
      <c r="O283" s="112" t="str">
        <f t="shared" si="54"/>
        <v>No</v>
      </c>
    </row>
    <row r="284" spans="1:15" ht="67.5">
      <c r="A284" s="94" t="s">
        <v>930</v>
      </c>
      <c r="B284" s="94" t="s">
        <v>931</v>
      </c>
      <c r="C284" s="94" t="s">
        <v>491</v>
      </c>
      <c r="D284" s="94" t="s">
        <v>316</v>
      </c>
      <c r="E284" s="91" t="e">
        <v>#REF!</v>
      </c>
      <c r="F284" s="91" t="e">
        <v>#REF!</v>
      </c>
      <c r="G284" s="91" t="e">
        <v>#REF!</v>
      </c>
      <c r="H284" s="91"/>
      <c r="I284" s="102" t="s">
        <v>280</v>
      </c>
      <c r="J284" s="102" t="s">
        <v>932</v>
      </c>
      <c r="K284" s="99" t="s">
        <v>251</v>
      </c>
      <c r="L284" s="102" t="s">
        <v>269</v>
      </c>
      <c r="M284" s="102" t="s">
        <v>275</v>
      </c>
      <c r="N284" s="112" t="str">
        <f t="shared" si="57"/>
        <v>未定
TBD</v>
      </c>
      <c r="O284" s="112" t="str">
        <f t="shared" si="54"/>
        <v>TBD</v>
      </c>
    </row>
    <row r="285" spans="1:15" ht="81">
      <c r="A285" s="94" t="s">
        <v>933</v>
      </c>
      <c r="B285" s="94" t="s">
        <v>931</v>
      </c>
      <c r="C285" s="94" t="s">
        <v>934</v>
      </c>
      <c r="D285" s="94" t="s">
        <v>935</v>
      </c>
      <c r="E285" s="91" t="e">
        <v>#REF!</v>
      </c>
      <c r="F285" s="91" t="e">
        <v>#REF!</v>
      </c>
      <c r="G285" s="91" t="e">
        <v>#REF!</v>
      </c>
      <c r="H285" s="91"/>
      <c r="I285" s="102" t="s">
        <v>280</v>
      </c>
      <c r="J285" s="102" t="s">
        <v>932</v>
      </c>
      <c r="K285" s="99" t="s">
        <v>251</v>
      </c>
      <c r="L285" s="102" t="s">
        <v>269</v>
      </c>
      <c r="M285" s="102" t="s">
        <v>281</v>
      </c>
      <c r="N285" s="112" t="str">
        <f t="shared" si="57"/>
        <v>未定
TBD</v>
      </c>
      <c r="O285" s="112" t="str">
        <f t="shared" si="54"/>
        <v>TBD</v>
      </c>
    </row>
    <row r="286" spans="1:15" ht="67.5">
      <c r="A286" s="94" t="s">
        <v>936</v>
      </c>
      <c r="B286" s="94" t="s">
        <v>931</v>
      </c>
      <c r="C286" s="94" t="s">
        <v>773</v>
      </c>
      <c r="D286" s="94" t="s">
        <v>316</v>
      </c>
      <c r="E286" s="91" t="e">
        <v>#REF!</v>
      </c>
      <c r="F286" s="91" t="e">
        <v>#REF!</v>
      </c>
      <c r="G286" s="91" t="e">
        <v>#REF!</v>
      </c>
      <c r="H286" s="91"/>
      <c r="I286" s="102" t="s">
        <v>280</v>
      </c>
      <c r="J286" s="102" t="s">
        <v>932</v>
      </c>
      <c r="K286" s="99" t="s">
        <v>251</v>
      </c>
      <c r="L286" s="102" t="s">
        <v>269</v>
      </c>
      <c r="M286" s="102" t="s">
        <v>281</v>
      </c>
      <c r="N286" s="112" t="str">
        <f t="shared" si="57"/>
        <v>未定
TBD</v>
      </c>
      <c r="O286" s="112" t="str">
        <f t="shared" si="54"/>
        <v>TBD</v>
      </c>
    </row>
    <row r="287" spans="1:15" ht="67.5">
      <c r="A287" s="94" t="s">
        <v>937</v>
      </c>
      <c r="B287" s="94" t="s">
        <v>931</v>
      </c>
      <c r="C287" s="94" t="s">
        <v>938</v>
      </c>
      <c r="D287" s="94" t="s">
        <v>316</v>
      </c>
      <c r="E287" s="91" t="e">
        <v>#REF!</v>
      </c>
      <c r="F287" s="91" t="e">
        <v>#REF!</v>
      </c>
      <c r="G287" s="91" t="e">
        <v>#REF!</v>
      </c>
      <c r="H287" s="91"/>
      <c r="I287" s="102" t="s">
        <v>280</v>
      </c>
      <c r="J287" s="102" t="s">
        <v>932</v>
      </c>
      <c r="K287" s="99" t="s">
        <v>251</v>
      </c>
      <c r="L287" s="102" t="s">
        <v>269</v>
      </c>
      <c r="M287" s="102" t="s">
        <v>281</v>
      </c>
      <c r="N287" s="112" t="str">
        <f t="shared" si="57"/>
        <v>未定
TBD</v>
      </c>
      <c r="O287" s="112" t="str">
        <f t="shared" si="54"/>
        <v>TBD</v>
      </c>
    </row>
    <row r="288" spans="1:15" ht="94.5">
      <c r="A288" s="94" t="s">
        <v>939</v>
      </c>
      <c r="B288" s="94" t="s">
        <v>940</v>
      </c>
      <c r="C288" s="94" t="s">
        <v>941</v>
      </c>
      <c r="D288" s="94" t="s">
        <v>942</v>
      </c>
      <c r="E288" s="91" t="e">
        <v>#REF!</v>
      </c>
      <c r="F288" s="91" t="e">
        <v>#REF!</v>
      </c>
      <c r="G288" s="91" t="e">
        <v>#REF!</v>
      </c>
      <c r="H288" s="91"/>
      <c r="I288" s="102" t="s">
        <v>317</v>
      </c>
      <c r="J288" s="102"/>
      <c r="K288" s="99" t="s">
        <v>251</v>
      </c>
      <c r="L288" s="102" t="s">
        <v>339</v>
      </c>
      <c r="M288" s="102" t="s">
        <v>281</v>
      </c>
      <c r="N288" s="112" t="str">
        <f t="shared" si="57"/>
        <v xml:space="preserve">未定
To be determined </v>
      </c>
      <c r="O288" s="112" t="str">
        <f t="shared" si="54"/>
        <v>No</v>
      </c>
    </row>
    <row r="289" spans="1:15" ht="405">
      <c r="A289" s="94" t="s">
        <v>943</v>
      </c>
      <c r="B289" s="94" t="s">
        <v>940</v>
      </c>
      <c r="C289" s="94" t="s">
        <v>944</v>
      </c>
      <c r="D289" s="94" t="s">
        <v>945</v>
      </c>
      <c r="E289" s="91" t="e">
        <v>#REF!</v>
      </c>
      <c r="F289" s="91" t="e">
        <v>#REF!</v>
      </c>
      <c r="G289" s="91" t="e">
        <v>#REF!</v>
      </c>
      <c r="H289" s="91"/>
      <c r="I289" s="102" t="s">
        <v>317</v>
      </c>
      <c r="J289" s="102" t="s">
        <v>274</v>
      </c>
      <c r="K289" s="99" t="s">
        <v>251</v>
      </c>
      <c r="L289" s="102" t="s">
        <v>318</v>
      </c>
      <c r="M289" s="102" t="s">
        <v>281</v>
      </c>
      <c r="N289" s="112" t="str">
        <f t="shared" ref="N289" si="58">IF(I289="該当する
Application period ends by the end of January 2023","該当する
Application period ends by the end of January 2023",IF(J289="該当する
Application period ends by the end of January 2023","該当する
Application period ends by the end of January 2023",IF(I289="未定
TBD","未定
TBD",IF(J289="未定
TBD","未定
TBD",IF(I289="該当しない
N/A","該当しない
N/A",IF(J289="該当しない
N/A","該当しない
N/A",""))))))</f>
        <v>該当しない
N/A</v>
      </c>
      <c r="O289" s="112" t="str">
        <f t="shared" si="54"/>
        <v>No</v>
      </c>
    </row>
    <row r="290" spans="1:15" ht="94.5">
      <c r="A290" s="94" t="s">
        <v>946</v>
      </c>
      <c r="B290" s="94" t="s">
        <v>940</v>
      </c>
      <c r="C290" s="94" t="s">
        <v>944</v>
      </c>
      <c r="D290" s="94" t="s">
        <v>947</v>
      </c>
      <c r="E290" s="91" t="e">
        <v>#REF!</v>
      </c>
      <c r="F290" s="91" t="e">
        <v>#REF!</v>
      </c>
      <c r="G290" s="91" t="e">
        <v>#REF!</v>
      </c>
      <c r="H290" s="91"/>
      <c r="I290" s="102" t="s">
        <v>280</v>
      </c>
      <c r="J290" s="102"/>
      <c r="K290" s="99" t="s">
        <v>251</v>
      </c>
      <c r="L290" s="102" t="s">
        <v>269</v>
      </c>
      <c r="M290" s="102" t="s">
        <v>281</v>
      </c>
      <c r="N290" s="112" t="str">
        <f t="shared" ref="N290:N295" si="59">I290</f>
        <v>未定
TBD</v>
      </c>
      <c r="O290" s="112" t="str">
        <f t="shared" si="54"/>
        <v>TBD</v>
      </c>
    </row>
    <row r="291" spans="1:15" ht="94.5">
      <c r="A291" s="94" t="s">
        <v>948</v>
      </c>
      <c r="B291" s="94" t="s">
        <v>940</v>
      </c>
      <c r="C291" s="94" t="s">
        <v>944</v>
      </c>
      <c r="D291" s="94" t="s">
        <v>947</v>
      </c>
      <c r="E291" s="91" t="e">
        <v>#REF!</v>
      </c>
      <c r="F291" s="91" t="e">
        <v>#REF!</v>
      </c>
      <c r="G291" s="91" t="e">
        <v>#REF!</v>
      </c>
      <c r="H291" s="91"/>
      <c r="I291" s="102" t="s">
        <v>280</v>
      </c>
      <c r="J291" s="102"/>
      <c r="K291" s="99" t="s">
        <v>251</v>
      </c>
      <c r="L291" s="102" t="s">
        <v>269</v>
      </c>
      <c r="M291" s="102" t="s">
        <v>281</v>
      </c>
      <c r="N291" s="112" t="str">
        <f t="shared" si="59"/>
        <v>未定
TBD</v>
      </c>
      <c r="O291" s="112" t="str">
        <f t="shared" si="54"/>
        <v>TBD</v>
      </c>
    </row>
    <row r="292" spans="1:15" ht="67.5">
      <c r="A292" s="94" t="s">
        <v>949</v>
      </c>
      <c r="B292" s="94" t="s">
        <v>950</v>
      </c>
      <c r="C292" s="94" t="s">
        <v>951</v>
      </c>
      <c r="D292" s="94" t="s">
        <v>952</v>
      </c>
      <c r="E292" s="91" t="e">
        <v>#REF!</v>
      </c>
      <c r="F292" s="91" t="e">
        <v>#REF!</v>
      </c>
      <c r="G292" s="91" t="e">
        <v>#REF!</v>
      </c>
      <c r="H292" s="91"/>
      <c r="I292" s="102" t="s">
        <v>953</v>
      </c>
      <c r="J292" s="102"/>
      <c r="K292" s="99" t="s">
        <v>251</v>
      </c>
      <c r="L292" s="102" t="s">
        <v>339</v>
      </c>
      <c r="M292" s="102" t="s">
        <v>251</v>
      </c>
      <c r="N292" s="112" t="str">
        <f>I292</f>
        <v>該当しない
N/A</v>
      </c>
      <c r="O292" s="112" t="str">
        <f t="shared" si="54"/>
        <v>No</v>
      </c>
    </row>
    <row r="293" spans="1:15" ht="67.5">
      <c r="A293" s="94" t="s">
        <v>954</v>
      </c>
      <c r="B293" s="94" t="s">
        <v>955</v>
      </c>
      <c r="C293" s="94" t="s">
        <v>956</v>
      </c>
      <c r="D293" s="94" t="s">
        <v>957</v>
      </c>
      <c r="E293" s="91" t="e">
        <v>#REF!</v>
      </c>
      <c r="F293" s="91" t="e">
        <v>#REF!</v>
      </c>
      <c r="G293" s="91" t="e">
        <v>#REF!</v>
      </c>
      <c r="H293" s="91"/>
      <c r="I293" s="102" t="s">
        <v>274</v>
      </c>
      <c r="J293" s="102"/>
      <c r="K293" s="99" t="s">
        <v>251</v>
      </c>
      <c r="L293" s="102" t="s">
        <v>269</v>
      </c>
      <c r="M293" s="102" t="s">
        <v>281</v>
      </c>
      <c r="N293" s="112" t="str">
        <f t="shared" si="59"/>
        <v>該当しない
N/A</v>
      </c>
      <c r="O293" s="112" t="str">
        <f t="shared" si="54"/>
        <v>No</v>
      </c>
    </row>
    <row r="294" spans="1:15" ht="67.5">
      <c r="A294" s="94" t="s">
        <v>958</v>
      </c>
      <c r="B294" s="94" t="s">
        <v>955</v>
      </c>
      <c r="C294" s="94" t="s">
        <v>956</v>
      </c>
      <c r="D294" s="94" t="s">
        <v>959</v>
      </c>
      <c r="E294" s="91" t="e">
        <v>#REF!</v>
      </c>
      <c r="F294" s="91" t="e">
        <v>#REF!</v>
      </c>
      <c r="G294" s="91" t="e">
        <v>#REF!</v>
      </c>
      <c r="H294" s="91"/>
      <c r="I294" s="102" t="s">
        <v>274</v>
      </c>
      <c r="J294" s="102"/>
      <c r="K294" s="99" t="s">
        <v>251</v>
      </c>
      <c r="L294" s="102" t="s">
        <v>269</v>
      </c>
      <c r="M294" s="102" t="s">
        <v>281</v>
      </c>
      <c r="N294" s="112" t="str">
        <f t="shared" si="59"/>
        <v>該当しない
N/A</v>
      </c>
      <c r="O294" s="112" t="str">
        <f t="shared" si="54"/>
        <v>No</v>
      </c>
    </row>
    <row r="295" spans="1:15" ht="162">
      <c r="A295" s="94" t="s">
        <v>960</v>
      </c>
      <c r="B295" s="94" t="s">
        <v>955</v>
      </c>
      <c r="C295" s="94" t="s">
        <v>961</v>
      </c>
      <c r="D295" s="94" t="s">
        <v>962</v>
      </c>
      <c r="E295" s="91" t="e">
        <v>#REF!</v>
      </c>
      <c r="F295" s="91" t="e">
        <v>#REF!</v>
      </c>
      <c r="G295" s="91" t="e">
        <v>#REF!</v>
      </c>
      <c r="H295" s="91"/>
      <c r="I295" s="102" t="s">
        <v>274</v>
      </c>
      <c r="J295" s="102"/>
      <c r="K295" s="99" t="s">
        <v>251</v>
      </c>
      <c r="L295" s="102" t="s">
        <v>269</v>
      </c>
      <c r="M295" s="102" t="s">
        <v>275</v>
      </c>
      <c r="N295" s="112" t="str">
        <f t="shared" si="59"/>
        <v>該当しない
N/A</v>
      </c>
      <c r="O295" s="112" t="str">
        <f t="shared" si="54"/>
        <v>No</v>
      </c>
    </row>
    <row r="296" spans="1:15" ht="121.5">
      <c r="A296" s="94" t="s">
        <v>963</v>
      </c>
      <c r="B296" s="94" t="s">
        <v>955</v>
      </c>
      <c r="C296" s="94" t="s">
        <v>349</v>
      </c>
      <c r="D296" s="94" t="s">
        <v>964</v>
      </c>
      <c r="E296" s="91" t="e">
        <v>#REF!</v>
      </c>
      <c r="F296" s="91" t="e">
        <v>#REF!</v>
      </c>
      <c r="G296" s="91" t="e">
        <v>#REF!</v>
      </c>
      <c r="H296" s="91"/>
      <c r="I296" s="102" t="s">
        <v>965</v>
      </c>
      <c r="J296" s="102" t="s">
        <v>274</v>
      </c>
      <c r="K296" s="99" t="s">
        <v>251</v>
      </c>
      <c r="L296" s="102" t="s">
        <v>286</v>
      </c>
      <c r="M296" s="102" t="s">
        <v>281</v>
      </c>
      <c r="N296" s="112" t="str">
        <f t="shared" ref="N296:N297" si="60">J296</f>
        <v>該当しない
N/A</v>
      </c>
      <c r="O296" s="112" t="str">
        <f t="shared" si="54"/>
        <v>No</v>
      </c>
    </row>
    <row r="297" spans="1:15" ht="135">
      <c r="A297" s="94" t="s">
        <v>966</v>
      </c>
      <c r="B297" s="94" t="s">
        <v>955</v>
      </c>
      <c r="C297" s="94" t="s">
        <v>967</v>
      </c>
      <c r="D297" s="94" t="s">
        <v>968</v>
      </c>
      <c r="E297" s="91" t="e">
        <v>#REF!</v>
      </c>
      <c r="F297" s="91" t="e">
        <v>#REF!</v>
      </c>
      <c r="G297" s="91" t="e">
        <v>#REF!</v>
      </c>
      <c r="H297" s="91"/>
      <c r="I297" s="102"/>
      <c r="J297" s="102" t="s">
        <v>274</v>
      </c>
      <c r="K297" s="99" t="s">
        <v>251</v>
      </c>
      <c r="L297" s="102" t="s">
        <v>286</v>
      </c>
      <c r="M297" s="102" t="s">
        <v>281</v>
      </c>
      <c r="N297" s="112" t="str">
        <f t="shared" si="60"/>
        <v>該当しない
N/A</v>
      </c>
      <c r="O297" s="112" t="str">
        <f t="shared" si="54"/>
        <v>No</v>
      </c>
    </row>
    <row r="298" spans="1:15" ht="135">
      <c r="A298" s="94" t="s">
        <v>969</v>
      </c>
      <c r="B298" s="94" t="s">
        <v>970</v>
      </c>
      <c r="C298" s="94" t="s">
        <v>491</v>
      </c>
      <c r="D298" s="94" t="s">
        <v>971</v>
      </c>
      <c r="E298" s="91" t="e">
        <v>#REF!</v>
      </c>
      <c r="F298" s="91" t="e">
        <v>#REF!</v>
      </c>
      <c r="G298" s="91" t="e">
        <v>#REF!</v>
      </c>
      <c r="H298" s="91"/>
      <c r="I298" s="102" t="s">
        <v>280</v>
      </c>
      <c r="J298" s="102"/>
      <c r="K298" s="99" t="s">
        <v>251</v>
      </c>
      <c r="L298" s="102" t="s">
        <v>269</v>
      </c>
      <c r="M298" s="102" t="s">
        <v>275</v>
      </c>
      <c r="N298" s="112" t="str">
        <f>I298</f>
        <v>未定
TBD</v>
      </c>
      <c r="O298" s="112" t="str">
        <f t="shared" si="54"/>
        <v>TBD</v>
      </c>
    </row>
    <row r="299" spans="1:15" ht="135">
      <c r="A299" s="94" t="s">
        <v>972</v>
      </c>
      <c r="B299" s="94" t="s">
        <v>970</v>
      </c>
      <c r="C299" s="94" t="s">
        <v>365</v>
      </c>
      <c r="D299" s="94" t="s">
        <v>973</v>
      </c>
      <c r="E299" s="91" t="e">
        <v>#REF!</v>
      </c>
      <c r="F299" s="91" t="e">
        <v>#REF!</v>
      </c>
      <c r="G299" s="91" t="e">
        <v>#REF!</v>
      </c>
      <c r="H299" s="91"/>
      <c r="I299" s="102"/>
      <c r="J299" s="102" t="s">
        <v>758</v>
      </c>
      <c r="K299" s="99" t="s">
        <v>251</v>
      </c>
      <c r="L299" s="102" t="s">
        <v>286</v>
      </c>
      <c r="M299" s="102" t="s">
        <v>763</v>
      </c>
      <c r="N299" s="112" t="str">
        <f t="shared" ref="N299:N302" si="61">J299</f>
        <v>該当しない
N/A</v>
      </c>
      <c r="O299" s="112" t="str">
        <f t="shared" si="54"/>
        <v>No</v>
      </c>
    </row>
    <row r="300" spans="1:15" ht="81">
      <c r="A300" s="94" t="s">
        <v>974</v>
      </c>
      <c r="B300" s="94" t="s">
        <v>970</v>
      </c>
      <c r="C300" s="94" t="s">
        <v>365</v>
      </c>
      <c r="D300" s="94" t="s">
        <v>975</v>
      </c>
      <c r="E300" s="91" t="e">
        <v>#REF!</v>
      </c>
      <c r="F300" s="91" t="e">
        <v>#REF!</v>
      </c>
      <c r="G300" s="91" t="e">
        <v>#REF!</v>
      </c>
      <c r="H300" s="91"/>
      <c r="I300" s="102"/>
      <c r="J300" s="102" t="s">
        <v>758</v>
      </c>
      <c r="K300" s="99" t="s">
        <v>251</v>
      </c>
      <c r="L300" s="102" t="s">
        <v>286</v>
      </c>
      <c r="M300" s="102" t="s">
        <v>763</v>
      </c>
      <c r="N300" s="112" t="str">
        <f t="shared" si="61"/>
        <v>該当しない
N/A</v>
      </c>
      <c r="O300" s="112" t="str">
        <f t="shared" si="54"/>
        <v>No</v>
      </c>
    </row>
    <row r="301" spans="1:15" ht="81">
      <c r="A301" s="94" t="s">
        <v>976</v>
      </c>
      <c r="B301" s="94" t="s">
        <v>970</v>
      </c>
      <c r="C301" s="94" t="s">
        <v>365</v>
      </c>
      <c r="D301" s="94" t="s">
        <v>977</v>
      </c>
      <c r="E301" s="91" t="e">
        <v>#REF!</v>
      </c>
      <c r="F301" s="91" t="e">
        <v>#REF!</v>
      </c>
      <c r="G301" s="91" t="e">
        <v>#REF!</v>
      </c>
      <c r="H301" s="91"/>
      <c r="I301" s="102"/>
      <c r="J301" s="102" t="s">
        <v>274</v>
      </c>
      <c r="K301" s="99" t="s">
        <v>251</v>
      </c>
      <c r="L301" s="102" t="s">
        <v>286</v>
      </c>
      <c r="M301" s="102" t="s">
        <v>281</v>
      </c>
      <c r="N301" s="112" t="str">
        <f t="shared" si="61"/>
        <v>該当しない
N/A</v>
      </c>
      <c r="O301" s="112" t="str">
        <f t="shared" si="54"/>
        <v>No</v>
      </c>
    </row>
    <row r="302" spans="1:15" ht="108">
      <c r="A302" s="94" t="s">
        <v>978</v>
      </c>
      <c r="B302" s="94" t="s">
        <v>970</v>
      </c>
      <c r="C302" s="94" t="s">
        <v>278</v>
      </c>
      <c r="D302" s="94" t="s">
        <v>979</v>
      </c>
      <c r="E302" s="91" t="e">
        <v>#REF!</v>
      </c>
      <c r="F302" s="91" t="e">
        <v>#REF!</v>
      </c>
      <c r="G302" s="91" t="e">
        <v>#REF!</v>
      </c>
      <c r="H302" s="91"/>
      <c r="I302" s="102"/>
      <c r="J302" s="102" t="s">
        <v>317</v>
      </c>
      <c r="K302" s="99" t="s">
        <v>251</v>
      </c>
      <c r="L302" s="102" t="s">
        <v>286</v>
      </c>
      <c r="M302" s="102" t="s">
        <v>275</v>
      </c>
      <c r="N302" s="112" t="str">
        <f t="shared" si="61"/>
        <v xml:space="preserve">未定
To be determined </v>
      </c>
      <c r="O302" s="112" t="str">
        <f t="shared" si="54"/>
        <v>No</v>
      </c>
    </row>
    <row r="303" spans="1:15" ht="81">
      <c r="A303" s="94" t="s">
        <v>980</v>
      </c>
      <c r="B303" s="94" t="s">
        <v>970</v>
      </c>
      <c r="C303" s="94" t="s">
        <v>981</v>
      </c>
      <c r="D303" s="94" t="s">
        <v>982</v>
      </c>
      <c r="E303" s="91" t="e">
        <v>#REF!</v>
      </c>
      <c r="F303" s="91" t="e">
        <v>#REF!</v>
      </c>
      <c r="G303" s="91" t="e">
        <v>#REF!</v>
      </c>
      <c r="H303" s="91"/>
      <c r="I303" s="102" t="s">
        <v>274</v>
      </c>
      <c r="J303" s="102"/>
      <c r="K303" s="99" t="s">
        <v>251</v>
      </c>
      <c r="L303" s="102" t="s">
        <v>269</v>
      </c>
      <c r="M303" s="102" t="s">
        <v>275</v>
      </c>
      <c r="N303" s="112" t="str">
        <f t="shared" ref="N303:N304" si="62">I303</f>
        <v>該当しない
N/A</v>
      </c>
      <c r="O303" s="112" t="str">
        <f t="shared" si="54"/>
        <v>No</v>
      </c>
    </row>
    <row r="304" spans="1:15" ht="81">
      <c r="A304" s="94" t="s">
        <v>983</v>
      </c>
      <c r="B304" s="94" t="s">
        <v>970</v>
      </c>
      <c r="C304" s="94" t="s">
        <v>984</v>
      </c>
      <c r="D304" s="94" t="s">
        <v>985</v>
      </c>
      <c r="E304" s="91" t="e">
        <v>#REF!</v>
      </c>
      <c r="F304" s="91" t="e">
        <v>#REF!</v>
      </c>
      <c r="G304" s="91" t="e">
        <v>#REF!</v>
      </c>
      <c r="H304" s="91"/>
      <c r="I304" s="102" t="s">
        <v>274</v>
      </c>
      <c r="J304" s="102"/>
      <c r="K304" s="99" t="s">
        <v>251</v>
      </c>
      <c r="L304" s="102" t="s">
        <v>269</v>
      </c>
      <c r="M304" s="102" t="s">
        <v>281</v>
      </c>
      <c r="N304" s="112" t="str">
        <f t="shared" si="62"/>
        <v>該当しない
N/A</v>
      </c>
      <c r="O304" s="112" t="str">
        <f t="shared" si="54"/>
        <v>No</v>
      </c>
    </row>
    <row r="305" spans="1:15" ht="148.5">
      <c r="A305" s="94" t="s">
        <v>986</v>
      </c>
      <c r="B305" s="94" t="s">
        <v>970</v>
      </c>
      <c r="C305" s="94" t="s">
        <v>987</v>
      </c>
      <c r="D305" s="94" t="s">
        <v>988</v>
      </c>
      <c r="E305" s="91" t="e">
        <v>#REF!</v>
      </c>
      <c r="F305" s="91" t="e">
        <v>#REF!</v>
      </c>
      <c r="G305" s="91" t="e">
        <v>#REF!</v>
      </c>
      <c r="H305" s="91"/>
      <c r="I305" s="102"/>
      <c r="J305" s="102" t="s">
        <v>274</v>
      </c>
      <c r="K305" s="99" t="s">
        <v>251</v>
      </c>
      <c r="L305" s="102" t="s">
        <v>286</v>
      </c>
      <c r="M305" s="102" t="s">
        <v>281</v>
      </c>
      <c r="N305" s="112" t="str">
        <f t="shared" ref="N305" si="63">J305</f>
        <v>該当しない
N/A</v>
      </c>
      <c r="O305" s="112" t="str">
        <f t="shared" si="54"/>
        <v>No</v>
      </c>
    </row>
    <row r="306" spans="1:15" ht="189">
      <c r="A306" s="94" t="s">
        <v>989</v>
      </c>
      <c r="B306" s="94" t="s">
        <v>990</v>
      </c>
      <c r="C306" s="94" t="s">
        <v>248</v>
      </c>
      <c r="D306" s="94" t="s">
        <v>991</v>
      </c>
      <c r="E306" s="91" t="e">
        <v>#REF!</v>
      </c>
      <c r="F306" s="91" t="e">
        <v>#REF!</v>
      </c>
      <c r="G306" s="91" t="e">
        <v>#REF!</v>
      </c>
      <c r="H306" s="91"/>
      <c r="I306" s="102" t="s">
        <v>274</v>
      </c>
      <c r="J306" s="102"/>
      <c r="K306" s="99" t="s">
        <v>251</v>
      </c>
      <c r="L306" s="102" t="s">
        <v>269</v>
      </c>
      <c r="M306" s="102" t="s">
        <v>275</v>
      </c>
      <c r="N306" s="112" t="str">
        <f>I306</f>
        <v>該当しない
N/A</v>
      </c>
      <c r="O306" s="112" t="str">
        <f t="shared" si="54"/>
        <v>No</v>
      </c>
    </row>
    <row r="307" spans="1:15" ht="229.5">
      <c r="A307" s="94" t="s">
        <v>992</v>
      </c>
      <c r="B307" s="94" t="s">
        <v>990</v>
      </c>
      <c r="C307" s="94" t="s">
        <v>993</v>
      </c>
      <c r="D307" s="94" t="s">
        <v>994</v>
      </c>
      <c r="E307" s="91" t="e">
        <v>#REF!</v>
      </c>
      <c r="F307" s="91" t="e">
        <v>#REF!</v>
      </c>
      <c r="G307" s="91" t="e">
        <v>#REF!</v>
      </c>
      <c r="H307" s="91"/>
      <c r="I307" s="102" t="s">
        <v>274</v>
      </c>
      <c r="J307" s="102" t="s">
        <v>274</v>
      </c>
      <c r="K307" s="99" t="s">
        <v>251</v>
      </c>
      <c r="L307" s="102" t="s">
        <v>269</v>
      </c>
      <c r="M307" s="102" t="s">
        <v>281</v>
      </c>
      <c r="N307" s="112" t="str">
        <f>I307</f>
        <v>該当しない
N/A</v>
      </c>
      <c r="O307" s="112" t="str">
        <f t="shared" si="54"/>
        <v>No</v>
      </c>
    </row>
    <row r="308" spans="1:15" ht="81">
      <c r="A308" s="94" t="s">
        <v>995</v>
      </c>
      <c r="B308" s="94" t="s">
        <v>996</v>
      </c>
      <c r="C308" s="94" t="s">
        <v>944</v>
      </c>
      <c r="D308" s="94" t="s">
        <v>316</v>
      </c>
      <c r="E308" s="91" t="e">
        <v>#REF!</v>
      </c>
      <c r="F308" s="91" t="e">
        <v>#REF!</v>
      </c>
      <c r="G308" s="91" t="e">
        <v>#REF!</v>
      </c>
      <c r="H308" s="91"/>
      <c r="I308" s="102"/>
      <c r="J308" s="102" t="s">
        <v>274</v>
      </c>
      <c r="K308" s="99" t="s">
        <v>251</v>
      </c>
      <c r="L308" s="102" t="s">
        <v>286</v>
      </c>
      <c r="M308" s="102" t="s">
        <v>281</v>
      </c>
      <c r="N308" s="112" t="str">
        <f t="shared" ref="N308:N310" si="64">J308</f>
        <v>該当しない
N/A</v>
      </c>
      <c r="O308" s="112" t="str">
        <f t="shared" si="54"/>
        <v>No</v>
      </c>
    </row>
    <row r="309" spans="1:15" ht="81">
      <c r="A309" s="94" t="s">
        <v>997</v>
      </c>
      <c r="B309" s="94" t="s">
        <v>996</v>
      </c>
      <c r="C309" s="94" t="s">
        <v>944</v>
      </c>
      <c r="D309" s="94" t="s">
        <v>316</v>
      </c>
      <c r="E309" s="91" t="e">
        <v>#REF!</v>
      </c>
      <c r="F309" s="91" t="e">
        <v>#REF!</v>
      </c>
      <c r="G309" s="91" t="e">
        <v>#REF!</v>
      </c>
      <c r="H309" s="91"/>
      <c r="I309" s="102"/>
      <c r="J309" s="102" t="s">
        <v>274</v>
      </c>
      <c r="K309" s="99" t="s">
        <v>251</v>
      </c>
      <c r="L309" s="102" t="s">
        <v>286</v>
      </c>
      <c r="M309" s="102" t="s">
        <v>281</v>
      </c>
      <c r="N309" s="112" t="str">
        <f t="shared" si="64"/>
        <v>該当しない
N/A</v>
      </c>
      <c r="O309" s="112" t="str">
        <f t="shared" si="54"/>
        <v>No</v>
      </c>
    </row>
    <row r="310" spans="1:15" ht="81">
      <c r="A310" s="94" t="s">
        <v>998</v>
      </c>
      <c r="B310" s="94" t="s">
        <v>999</v>
      </c>
      <c r="C310" s="94" t="s">
        <v>1000</v>
      </c>
      <c r="D310" s="94" t="s">
        <v>316</v>
      </c>
      <c r="E310" s="91" t="e">
        <v>#REF!</v>
      </c>
      <c r="F310" s="91" t="e">
        <v>#REF!</v>
      </c>
      <c r="G310" s="91" t="e">
        <v>#REF!</v>
      </c>
      <c r="H310" s="91"/>
      <c r="I310" s="102"/>
      <c r="J310" s="102" t="s">
        <v>250</v>
      </c>
      <c r="K310" s="99" t="s">
        <v>251</v>
      </c>
      <c r="L310" s="102" t="s">
        <v>286</v>
      </c>
      <c r="M310" s="102" t="s">
        <v>253</v>
      </c>
      <c r="N310" s="112" t="str">
        <f t="shared" si="64"/>
        <v>未定
TBD</v>
      </c>
      <c r="O310" s="112" t="str">
        <f t="shared" si="54"/>
        <v>TBD</v>
      </c>
    </row>
    <row r="311" spans="1:15" ht="216">
      <c r="A311" s="94" t="s">
        <v>1001</v>
      </c>
      <c r="B311" s="94" t="s">
        <v>999</v>
      </c>
      <c r="C311" s="94" t="s">
        <v>1002</v>
      </c>
      <c r="D311" s="94" t="s">
        <v>1003</v>
      </c>
      <c r="E311" s="91" t="e">
        <v>#REF!</v>
      </c>
      <c r="F311" s="91" t="e">
        <v>#REF!</v>
      </c>
      <c r="G311" s="91" t="e">
        <v>#REF!</v>
      </c>
      <c r="H311" s="91"/>
      <c r="I311" s="103" t="s">
        <v>393</v>
      </c>
      <c r="J311" s="102"/>
      <c r="K311" s="99" t="s">
        <v>251</v>
      </c>
      <c r="L311" s="102" t="s">
        <v>269</v>
      </c>
      <c r="M311" s="102" t="s">
        <v>253</v>
      </c>
      <c r="N311" s="112" t="str">
        <f t="shared" ref="N311:N312" si="65">I311</f>
        <v>該当しない
N/A</v>
      </c>
      <c r="O311" s="112" t="str">
        <f t="shared" si="54"/>
        <v>No</v>
      </c>
    </row>
    <row r="312" spans="1:15" ht="189">
      <c r="A312" s="94" t="s">
        <v>1004</v>
      </c>
      <c r="B312" s="94" t="s">
        <v>999</v>
      </c>
      <c r="C312" s="94" t="s">
        <v>1005</v>
      </c>
      <c r="D312" s="94" t="s">
        <v>1006</v>
      </c>
      <c r="E312" s="91" t="e">
        <v>#REF!</v>
      </c>
      <c r="F312" s="91" t="e">
        <v>#REF!</v>
      </c>
      <c r="G312" s="91" t="e">
        <v>#REF!</v>
      </c>
      <c r="H312" s="91"/>
      <c r="I312" s="102" t="s">
        <v>267</v>
      </c>
      <c r="J312" s="102"/>
      <c r="K312" s="99" t="s">
        <v>251</v>
      </c>
      <c r="L312" s="102" t="s">
        <v>269</v>
      </c>
      <c r="M312" s="102" t="s">
        <v>253</v>
      </c>
      <c r="N312" s="112" t="str">
        <f t="shared" si="65"/>
        <v>該当する
Application period ends by the end of January 2023</v>
      </c>
      <c r="O312" s="112" t="str">
        <f t="shared" si="54"/>
        <v>Yes</v>
      </c>
    </row>
    <row r="313" spans="1:15" ht="148.5">
      <c r="A313" s="94" t="s">
        <v>1007</v>
      </c>
      <c r="B313" s="94" t="s">
        <v>999</v>
      </c>
      <c r="C313" s="94" t="s">
        <v>1008</v>
      </c>
      <c r="D313" s="94" t="s">
        <v>316</v>
      </c>
      <c r="E313" s="91" t="e">
        <v>#REF!</v>
      </c>
      <c r="F313" s="91" t="e">
        <v>#REF!</v>
      </c>
      <c r="G313" s="91" t="e">
        <v>#REF!</v>
      </c>
      <c r="H313" s="91"/>
      <c r="I313" s="102" t="s">
        <v>393</v>
      </c>
      <c r="J313" s="102" t="s">
        <v>393</v>
      </c>
      <c r="K313" s="99" t="s">
        <v>251</v>
      </c>
      <c r="L313" s="102" t="s">
        <v>252</v>
      </c>
      <c r="M313" s="102" t="s">
        <v>253</v>
      </c>
      <c r="N313" s="112" t="str">
        <f t="shared" ref="N313:N314" si="66">IF(I313="該当する
Application period ends by the end of January 2023","該当する
Application period ends by the end of January 2023",IF(J313="該当する
Application period ends by the end of January 2023","該当する
Application period ends by the end of January 2023",IF(I313="未定
TBD","未定
TBD",IF(J313="未定
TBD","未定
TBD",IF(I313="該当しない
N/A","該当しない
N/A",IF(J313="該当しない
N/A","該当しない
N/A",""))))))</f>
        <v>該当しない
N/A</v>
      </c>
      <c r="O313" s="112" t="str">
        <f t="shared" si="54"/>
        <v>No</v>
      </c>
    </row>
    <row r="314" spans="1:15" ht="148.5">
      <c r="A314" s="94" t="s">
        <v>1009</v>
      </c>
      <c r="B314" s="94" t="s">
        <v>999</v>
      </c>
      <c r="C314" s="94" t="s">
        <v>1008</v>
      </c>
      <c r="D314" s="94" t="s">
        <v>316</v>
      </c>
      <c r="E314" s="91" t="e">
        <v>#REF!</v>
      </c>
      <c r="F314" s="91" t="e">
        <v>#REF!</v>
      </c>
      <c r="G314" s="91" t="e">
        <v>#REF!</v>
      </c>
      <c r="H314" s="91"/>
      <c r="I314" s="102" t="s">
        <v>393</v>
      </c>
      <c r="J314" s="102" t="s">
        <v>393</v>
      </c>
      <c r="K314" s="99" t="s">
        <v>251</v>
      </c>
      <c r="L314" s="102" t="s">
        <v>252</v>
      </c>
      <c r="M314" s="102" t="s">
        <v>253</v>
      </c>
      <c r="N314" s="112" t="str">
        <f t="shared" si="66"/>
        <v>該当しない
N/A</v>
      </c>
      <c r="O314" s="112" t="str">
        <f t="shared" si="54"/>
        <v>No</v>
      </c>
    </row>
    <row r="315" spans="1:15" ht="135">
      <c r="A315" s="94" t="s">
        <v>1010</v>
      </c>
      <c r="B315" s="94" t="s">
        <v>1011</v>
      </c>
      <c r="C315" s="94" t="s">
        <v>1012</v>
      </c>
      <c r="D315" s="94" t="s">
        <v>1013</v>
      </c>
      <c r="E315" s="91" t="e">
        <v>#REF!</v>
      </c>
      <c r="F315" s="91" t="e">
        <v>#REF!</v>
      </c>
      <c r="G315" s="91" t="e">
        <v>#REF!</v>
      </c>
      <c r="H315" s="91"/>
      <c r="I315" s="102"/>
      <c r="J315" s="102" t="s">
        <v>393</v>
      </c>
      <c r="K315" s="99" t="s">
        <v>251</v>
      </c>
      <c r="L315" s="102" t="s">
        <v>286</v>
      </c>
      <c r="M315" s="102" t="s">
        <v>253</v>
      </c>
      <c r="N315" s="112" t="str">
        <f t="shared" ref="N315" si="67">J315</f>
        <v>該当しない
N/A</v>
      </c>
      <c r="O315" s="112" t="str">
        <f t="shared" si="54"/>
        <v>No</v>
      </c>
    </row>
    <row r="316" spans="1:15" ht="81">
      <c r="A316" s="94" t="s">
        <v>1014</v>
      </c>
      <c r="B316" s="94" t="s">
        <v>1011</v>
      </c>
      <c r="C316" s="94" t="s">
        <v>1015</v>
      </c>
      <c r="D316" s="94" t="s">
        <v>1016</v>
      </c>
      <c r="E316" s="91" t="e">
        <v>#REF!</v>
      </c>
      <c r="F316" s="91" t="e">
        <v>#REF!</v>
      </c>
      <c r="G316" s="91" t="e">
        <v>#REF!</v>
      </c>
      <c r="H316" s="91"/>
      <c r="I316" s="102" t="s">
        <v>393</v>
      </c>
      <c r="J316" s="102"/>
      <c r="K316" s="99" t="s">
        <v>251</v>
      </c>
      <c r="L316" s="102" t="s">
        <v>269</v>
      </c>
      <c r="M316" s="102" t="s">
        <v>258</v>
      </c>
      <c r="N316" s="112" t="str">
        <f t="shared" ref="N316:N320" si="68">I316</f>
        <v>該当しない
N/A</v>
      </c>
      <c r="O316" s="112" t="str">
        <f t="shared" si="54"/>
        <v>No</v>
      </c>
    </row>
    <row r="317" spans="1:15" ht="229.5">
      <c r="A317" s="94" t="s">
        <v>1017</v>
      </c>
      <c r="B317" s="94" t="s">
        <v>1011</v>
      </c>
      <c r="C317" s="94" t="s">
        <v>1018</v>
      </c>
      <c r="D317" s="94" t="s">
        <v>1019</v>
      </c>
      <c r="E317" s="91" t="e">
        <v>#REF!</v>
      </c>
      <c r="F317" s="91" t="e">
        <v>#REF!</v>
      </c>
      <c r="G317" s="91" t="e">
        <v>#REF!</v>
      </c>
      <c r="H317" s="91"/>
      <c r="I317" s="102" t="s">
        <v>393</v>
      </c>
      <c r="J317" s="102"/>
      <c r="K317" s="99" t="s">
        <v>251</v>
      </c>
      <c r="L317" s="102" t="s">
        <v>269</v>
      </c>
      <c r="M317" s="102" t="s">
        <v>258</v>
      </c>
      <c r="N317" s="112" t="str">
        <f t="shared" si="68"/>
        <v>該当しない
N/A</v>
      </c>
      <c r="O317" s="112" t="str">
        <f t="shared" si="54"/>
        <v>No</v>
      </c>
    </row>
    <row r="318" spans="1:15" ht="108">
      <c r="A318" s="94" t="s">
        <v>1020</v>
      </c>
      <c r="B318" s="94" t="s">
        <v>1011</v>
      </c>
      <c r="C318" s="94" t="s">
        <v>1021</v>
      </c>
      <c r="D318" s="94" t="s">
        <v>1022</v>
      </c>
      <c r="E318" s="91" t="e">
        <v>#REF!</v>
      </c>
      <c r="F318" s="91" t="e">
        <v>#REF!</v>
      </c>
      <c r="G318" s="91" t="e">
        <v>#REF!</v>
      </c>
      <c r="H318" s="91"/>
      <c r="I318" s="102" t="s">
        <v>393</v>
      </c>
      <c r="J318" s="102"/>
      <c r="K318" s="99" t="s">
        <v>251</v>
      </c>
      <c r="L318" s="102" t="s">
        <v>269</v>
      </c>
      <c r="M318" s="102" t="s">
        <v>253</v>
      </c>
      <c r="N318" s="112" t="str">
        <f t="shared" si="68"/>
        <v>該当しない
N/A</v>
      </c>
      <c r="O318" s="112" t="str">
        <f t="shared" si="54"/>
        <v>No</v>
      </c>
    </row>
    <row r="319" spans="1:15" ht="162">
      <c r="A319" s="94" t="s">
        <v>1023</v>
      </c>
      <c r="B319" s="94" t="s">
        <v>1011</v>
      </c>
      <c r="C319" s="94" t="s">
        <v>1021</v>
      </c>
      <c r="D319" s="94" t="s">
        <v>1024</v>
      </c>
      <c r="E319" s="91" t="e">
        <v>#REF!</v>
      </c>
      <c r="F319" s="91" t="e">
        <v>#REF!</v>
      </c>
      <c r="G319" s="91" t="e">
        <v>#REF!</v>
      </c>
      <c r="H319" s="91"/>
      <c r="I319" s="102" t="s">
        <v>393</v>
      </c>
      <c r="J319" s="102"/>
      <c r="K319" s="99" t="s">
        <v>251</v>
      </c>
      <c r="L319" s="102" t="s">
        <v>269</v>
      </c>
      <c r="M319" s="102" t="s">
        <v>253</v>
      </c>
      <c r="N319" s="112" t="str">
        <f t="shared" si="68"/>
        <v>該当しない
N/A</v>
      </c>
      <c r="O319" s="112" t="str">
        <f t="shared" si="54"/>
        <v>No</v>
      </c>
    </row>
    <row r="320" spans="1:15" ht="135">
      <c r="A320" s="94" t="s">
        <v>1025</v>
      </c>
      <c r="B320" s="94" t="s">
        <v>1011</v>
      </c>
      <c r="C320" s="94" t="s">
        <v>1021</v>
      </c>
      <c r="D320" s="94" t="s">
        <v>1026</v>
      </c>
      <c r="E320" s="91" t="e">
        <v>#REF!</v>
      </c>
      <c r="F320" s="91" t="e">
        <v>#REF!</v>
      </c>
      <c r="G320" s="91" t="e">
        <v>#REF!</v>
      </c>
      <c r="H320" s="91"/>
      <c r="I320" s="102" t="s">
        <v>393</v>
      </c>
      <c r="J320" s="102"/>
      <c r="K320" s="99" t="s">
        <v>251</v>
      </c>
      <c r="L320" s="102" t="s">
        <v>269</v>
      </c>
      <c r="M320" s="102" t="s">
        <v>253</v>
      </c>
      <c r="N320" s="112" t="str">
        <f t="shared" si="68"/>
        <v>該当しない
N/A</v>
      </c>
      <c r="O320" s="112" t="str">
        <f t="shared" si="54"/>
        <v>No</v>
      </c>
    </row>
    <row r="321" spans="1:15" ht="94.5">
      <c r="A321" s="94" t="s">
        <v>1027</v>
      </c>
      <c r="B321" s="94" t="s">
        <v>1011</v>
      </c>
      <c r="C321" s="94" t="s">
        <v>1028</v>
      </c>
      <c r="D321" s="94" t="s">
        <v>812</v>
      </c>
      <c r="E321" s="91" t="e">
        <v>#REF!</v>
      </c>
      <c r="F321" s="91" t="e">
        <v>#REF!</v>
      </c>
      <c r="G321" s="91" t="e">
        <v>#REF!</v>
      </c>
      <c r="H321" s="91"/>
      <c r="I321" s="102"/>
      <c r="J321" s="102" t="s">
        <v>393</v>
      </c>
      <c r="K321" s="99" t="s">
        <v>251</v>
      </c>
      <c r="L321" s="102" t="s">
        <v>286</v>
      </c>
      <c r="M321" s="102" t="s">
        <v>253</v>
      </c>
      <c r="N321" s="112" t="str">
        <f t="shared" ref="N321:N322" si="69">J321</f>
        <v>該当しない
N/A</v>
      </c>
      <c r="O321" s="112" t="str">
        <f t="shared" si="54"/>
        <v>No</v>
      </c>
    </row>
    <row r="322" spans="1:15" ht="108">
      <c r="A322" s="94" t="s">
        <v>1029</v>
      </c>
      <c r="B322" s="94" t="s">
        <v>1011</v>
      </c>
      <c r="C322" s="94" t="s">
        <v>1028</v>
      </c>
      <c r="D322" s="94" t="s">
        <v>1030</v>
      </c>
      <c r="E322" s="91" t="e">
        <v>#REF!</v>
      </c>
      <c r="F322" s="91" t="e">
        <v>#REF!</v>
      </c>
      <c r="G322" s="91" t="e">
        <v>#REF!</v>
      </c>
      <c r="H322" s="91"/>
      <c r="I322" s="102"/>
      <c r="J322" s="102" t="s">
        <v>393</v>
      </c>
      <c r="K322" s="99" t="s">
        <v>251</v>
      </c>
      <c r="L322" s="102" t="s">
        <v>286</v>
      </c>
      <c r="M322" s="102" t="s">
        <v>253</v>
      </c>
      <c r="N322" s="112" t="str">
        <f t="shared" si="69"/>
        <v>該当しない
N/A</v>
      </c>
      <c r="O322" s="112" t="str">
        <f t="shared" si="54"/>
        <v>No</v>
      </c>
    </row>
    <row r="323" spans="1:15" ht="94.5">
      <c r="A323" s="94" t="s">
        <v>1031</v>
      </c>
      <c r="B323" s="94" t="s">
        <v>1011</v>
      </c>
      <c r="C323" s="94" t="s">
        <v>1032</v>
      </c>
      <c r="D323" s="94" t="s">
        <v>1033</v>
      </c>
      <c r="E323" s="91" t="e">
        <v>#REF!</v>
      </c>
      <c r="F323" s="91" t="e">
        <v>#REF!</v>
      </c>
      <c r="G323" s="91" t="e">
        <v>#REF!</v>
      </c>
      <c r="H323" s="91"/>
      <c r="I323" s="102" t="s">
        <v>393</v>
      </c>
      <c r="J323" s="102"/>
      <c r="K323" s="99" t="s">
        <v>251</v>
      </c>
      <c r="L323" s="102" t="s">
        <v>269</v>
      </c>
      <c r="M323" s="102" t="s">
        <v>253</v>
      </c>
      <c r="N323" s="112" t="str">
        <f t="shared" ref="N323:N332" si="70">I323</f>
        <v>該当しない
N/A</v>
      </c>
      <c r="O323" s="112" t="str">
        <f t="shared" ref="O323:O379" si="71">IF(N323="未定
TBD","TBD",IF(N323="該当する
Application period ends by the end of January 2023","Yes","No"))</f>
        <v>No</v>
      </c>
    </row>
    <row r="324" spans="1:15" ht="256.5">
      <c r="A324" s="94" t="s">
        <v>1034</v>
      </c>
      <c r="B324" s="94" t="s">
        <v>1035</v>
      </c>
      <c r="C324" s="94" t="s">
        <v>336</v>
      </c>
      <c r="D324" s="94" t="s">
        <v>1036</v>
      </c>
      <c r="E324" s="91" t="e">
        <v>#REF!</v>
      </c>
      <c r="F324" s="91" t="e">
        <v>#REF!</v>
      </c>
      <c r="G324" s="91" t="e">
        <v>#REF!</v>
      </c>
      <c r="H324" s="91"/>
      <c r="I324" s="102" t="s">
        <v>274</v>
      </c>
      <c r="J324" s="102"/>
      <c r="K324" s="99" t="s">
        <v>251</v>
      </c>
      <c r="L324" s="102" t="s">
        <v>269</v>
      </c>
      <c r="M324" s="102" t="s">
        <v>275</v>
      </c>
      <c r="N324" s="112" t="str">
        <f t="shared" si="70"/>
        <v>該当しない
N/A</v>
      </c>
      <c r="O324" s="112" t="str">
        <f t="shared" si="71"/>
        <v>No</v>
      </c>
    </row>
    <row r="325" spans="1:15" ht="256.5">
      <c r="A325" s="94" t="s">
        <v>1037</v>
      </c>
      <c r="B325" s="94" t="s">
        <v>1035</v>
      </c>
      <c r="C325" s="94" t="s">
        <v>336</v>
      </c>
      <c r="D325" s="94" t="s">
        <v>1036</v>
      </c>
      <c r="E325" s="91" t="e">
        <v>#REF!</v>
      </c>
      <c r="F325" s="91" t="e">
        <v>#REF!</v>
      </c>
      <c r="G325" s="91" t="e">
        <v>#REF!</v>
      </c>
      <c r="H325" s="91"/>
      <c r="I325" s="102" t="s">
        <v>274</v>
      </c>
      <c r="J325" s="102"/>
      <c r="K325" s="99" t="s">
        <v>251</v>
      </c>
      <c r="L325" s="102" t="s">
        <v>269</v>
      </c>
      <c r="M325" s="102" t="s">
        <v>275</v>
      </c>
      <c r="N325" s="112" t="str">
        <f t="shared" si="70"/>
        <v>該当しない
N/A</v>
      </c>
      <c r="O325" s="112" t="str">
        <f t="shared" si="71"/>
        <v>No</v>
      </c>
    </row>
    <row r="326" spans="1:15" ht="256.5">
      <c r="A326" s="94" t="s">
        <v>1038</v>
      </c>
      <c r="B326" s="94" t="s">
        <v>1035</v>
      </c>
      <c r="C326" s="94" t="s">
        <v>336</v>
      </c>
      <c r="D326" s="94" t="s">
        <v>1036</v>
      </c>
      <c r="E326" s="91" t="e">
        <v>#REF!</v>
      </c>
      <c r="F326" s="91" t="e">
        <v>#REF!</v>
      </c>
      <c r="G326" s="91" t="e">
        <v>#REF!</v>
      </c>
      <c r="H326" s="91"/>
      <c r="I326" s="102" t="s">
        <v>274</v>
      </c>
      <c r="J326" s="102"/>
      <c r="K326" s="99" t="s">
        <v>251</v>
      </c>
      <c r="L326" s="102" t="s">
        <v>269</v>
      </c>
      <c r="M326" s="102" t="s">
        <v>275</v>
      </c>
      <c r="N326" s="112" t="str">
        <f t="shared" si="70"/>
        <v>該当しない
N/A</v>
      </c>
      <c r="O326" s="112" t="str">
        <f t="shared" si="71"/>
        <v>No</v>
      </c>
    </row>
    <row r="327" spans="1:15" ht="256.5">
      <c r="A327" s="94" t="s">
        <v>1039</v>
      </c>
      <c r="B327" s="94" t="s">
        <v>1035</v>
      </c>
      <c r="C327" s="94" t="s">
        <v>336</v>
      </c>
      <c r="D327" s="94" t="s">
        <v>1036</v>
      </c>
      <c r="E327" s="91" t="e">
        <v>#REF!</v>
      </c>
      <c r="F327" s="91" t="e">
        <v>#REF!</v>
      </c>
      <c r="G327" s="91" t="e">
        <v>#REF!</v>
      </c>
      <c r="H327" s="91"/>
      <c r="I327" s="102" t="s">
        <v>274</v>
      </c>
      <c r="J327" s="102"/>
      <c r="K327" s="99" t="s">
        <v>251</v>
      </c>
      <c r="L327" s="102" t="s">
        <v>269</v>
      </c>
      <c r="M327" s="102" t="s">
        <v>275</v>
      </c>
      <c r="N327" s="112" t="str">
        <f t="shared" si="70"/>
        <v>該当しない
N/A</v>
      </c>
      <c r="O327" s="112" t="str">
        <f t="shared" si="71"/>
        <v>No</v>
      </c>
    </row>
    <row r="328" spans="1:15" ht="256.5">
      <c r="A328" s="94" t="s">
        <v>1040</v>
      </c>
      <c r="B328" s="94" t="s">
        <v>1035</v>
      </c>
      <c r="C328" s="94" t="s">
        <v>336</v>
      </c>
      <c r="D328" s="94" t="s">
        <v>1036</v>
      </c>
      <c r="E328" s="91" t="e">
        <v>#REF!</v>
      </c>
      <c r="F328" s="91" t="e">
        <v>#REF!</v>
      </c>
      <c r="G328" s="91" t="e">
        <v>#REF!</v>
      </c>
      <c r="H328" s="91"/>
      <c r="I328" s="102" t="s">
        <v>274</v>
      </c>
      <c r="J328" s="102"/>
      <c r="K328" s="99" t="s">
        <v>251</v>
      </c>
      <c r="L328" s="102" t="s">
        <v>269</v>
      </c>
      <c r="M328" s="102" t="s">
        <v>275</v>
      </c>
      <c r="N328" s="112" t="str">
        <f t="shared" si="70"/>
        <v>該当しない
N/A</v>
      </c>
      <c r="O328" s="112" t="str">
        <f t="shared" si="71"/>
        <v>No</v>
      </c>
    </row>
    <row r="329" spans="1:15" ht="256.5">
      <c r="A329" s="94" t="s">
        <v>1041</v>
      </c>
      <c r="B329" s="94" t="s">
        <v>1035</v>
      </c>
      <c r="C329" s="94" t="s">
        <v>336</v>
      </c>
      <c r="D329" s="94" t="s">
        <v>1036</v>
      </c>
      <c r="E329" s="91" t="e">
        <v>#REF!</v>
      </c>
      <c r="F329" s="91" t="e">
        <v>#REF!</v>
      </c>
      <c r="G329" s="91" t="e">
        <v>#REF!</v>
      </c>
      <c r="H329" s="91"/>
      <c r="I329" s="102" t="s">
        <v>274</v>
      </c>
      <c r="J329" s="102"/>
      <c r="K329" s="99" t="s">
        <v>251</v>
      </c>
      <c r="L329" s="102" t="s">
        <v>269</v>
      </c>
      <c r="M329" s="102" t="s">
        <v>275</v>
      </c>
      <c r="N329" s="112" t="str">
        <f t="shared" si="70"/>
        <v>該当しない
N/A</v>
      </c>
      <c r="O329" s="112" t="str">
        <f t="shared" si="71"/>
        <v>No</v>
      </c>
    </row>
    <row r="330" spans="1:15" ht="256.5">
      <c r="A330" s="94" t="s">
        <v>1042</v>
      </c>
      <c r="B330" s="94" t="s">
        <v>1035</v>
      </c>
      <c r="C330" s="94" t="s">
        <v>336</v>
      </c>
      <c r="D330" s="94" t="s">
        <v>1036</v>
      </c>
      <c r="E330" s="91" t="e">
        <v>#REF!</v>
      </c>
      <c r="F330" s="91" t="e">
        <v>#REF!</v>
      </c>
      <c r="G330" s="91" t="e">
        <v>#REF!</v>
      </c>
      <c r="H330" s="91"/>
      <c r="I330" s="102" t="s">
        <v>274</v>
      </c>
      <c r="J330" s="102"/>
      <c r="K330" s="99" t="s">
        <v>251</v>
      </c>
      <c r="L330" s="102" t="s">
        <v>269</v>
      </c>
      <c r="M330" s="102" t="s">
        <v>275</v>
      </c>
      <c r="N330" s="112" t="str">
        <f t="shared" si="70"/>
        <v>該当しない
N/A</v>
      </c>
      <c r="O330" s="112" t="str">
        <f t="shared" si="71"/>
        <v>No</v>
      </c>
    </row>
    <row r="331" spans="1:15" ht="256.5">
      <c r="A331" s="94" t="s">
        <v>1043</v>
      </c>
      <c r="B331" s="94" t="s">
        <v>1035</v>
      </c>
      <c r="C331" s="94" t="s">
        <v>336</v>
      </c>
      <c r="D331" s="94" t="s">
        <v>1036</v>
      </c>
      <c r="E331" s="91" t="e">
        <v>#REF!</v>
      </c>
      <c r="F331" s="91" t="e">
        <v>#REF!</v>
      </c>
      <c r="G331" s="91" t="e">
        <v>#REF!</v>
      </c>
      <c r="H331" s="91"/>
      <c r="I331" s="102" t="s">
        <v>274</v>
      </c>
      <c r="J331" s="102"/>
      <c r="K331" s="99" t="s">
        <v>251</v>
      </c>
      <c r="L331" s="102" t="s">
        <v>269</v>
      </c>
      <c r="M331" s="102" t="s">
        <v>275</v>
      </c>
      <c r="N331" s="112" t="str">
        <f t="shared" si="70"/>
        <v>該当しない
N/A</v>
      </c>
      <c r="O331" s="112" t="str">
        <f t="shared" si="71"/>
        <v>No</v>
      </c>
    </row>
    <row r="332" spans="1:15" ht="256.5">
      <c r="A332" s="94" t="s">
        <v>1044</v>
      </c>
      <c r="B332" s="94" t="s">
        <v>1035</v>
      </c>
      <c r="C332" s="94" t="s">
        <v>336</v>
      </c>
      <c r="D332" s="94" t="s">
        <v>1036</v>
      </c>
      <c r="E332" s="91" t="e">
        <v>#REF!</v>
      </c>
      <c r="F332" s="91" t="e">
        <v>#REF!</v>
      </c>
      <c r="G332" s="91" t="e">
        <v>#REF!</v>
      </c>
      <c r="H332" s="91"/>
      <c r="I332" s="102" t="s">
        <v>274</v>
      </c>
      <c r="J332" s="102"/>
      <c r="K332" s="99" t="s">
        <v>251</v>
      </c>
      <c r="L332" s="102" t="s">
        <v>269</v>
      </c>
      <c r="M332" s="102" t="s">
        <v>275</v>
      </c>
      <c r="N332" s="112" t="str">
        <f t="shared" si="70"/>
        <v>該当しない
N/A</v>
      </c>
      <c r="O332" s="112" t="str">
        <f t="shared" si="71"/>
        <v>No</v>
      </c>
    </row>
    <row r="333" spans="1:15" ht="135">
      <c r="A333" s="94" t="s">
        <v>1045</v>
      </c>
      <c r="B333" s="94" t="s">
        <v>1046</v>
      </c>
      <c r="C333" s="94" t="s">
        <v>522</v>
      </c>
      <c r="D333" s="94" t="s">
        <v>1047</v>
      </c>
      <c r="E333" s="91" t="e">
        <v>#REF!</v>
      </c>
      <c r="F333" s="91" t="e">
        <v>#REF!</v>
      </c>
      <c r="G333" s="91" t="e">
        <v>#REF!</v>
      </c>
      <c r="H333" s="91"/>
      <c r="I333" s="102"/>
      <c r="J333" s="102" t="s">
        <v>393</v>
      </c>
      <c r="K333" s="99" t="s">
        <v>251</v>
      </c>
      <c r="L333" s="102" t="s">
        <v>286</v>
      </c>
      <c r="M333" s="102" t="s">
        <v>253</v>
      </c>
      <c r="N333" s="112" t="str">
        <f t="shared" ref="N333:N336" si="72">J333</f>
        <v>該当しない
N/A</v>
      </c>
      <c r="O333" s="112" t="str">
        <f t="shared" si="71"/>
        <v>No</v>
      </c>
    </row>
    <row r="334" spans="1:15" ht="135">
      <c r="A334" s="94" t="s">
        <v>1048</v>
      </c>
      <c r="B334" s="94" t="s">
        <v>1046</v>
      </c>
      <c r="C334" s="94" t="s">
        <v>522</v>
      </c>
      <c r="D334" s="94" t="s">
        <v>1047</v>
      </c>
      <c r="E334" s="91" t="e">
        <v>#REF!</v>
      </c>
      <c r="F334" s="91" t="e">
        <v>#REF!</v>
      </c>
      <c r="G334" s="91" t="e">
        <v>#REF!</v>
      </c>
      <c r="H334" s="91"/>
      <c r="I334" s="102"/>
      <c r="J334" s="102" t="s">
        <v>393</v>
      </c>
      <c r="K334" s="99" t="s">
        <v>251</v>
      </c>
      <c r="L334" s="102" t="s">
        <v>286</v>
      </c>
      <c r="M334" s="102" t="s">
        <v>253</v>
      </c>
      <c r="N334" s="112" t="str">
        <f t="shared" si="72"/>
        <v>該当しない
N/A</v>
      </c>
      <c r="O334" s="112" t="str">
        <f t="shared" si="71"/>
        <v>No</v>
      </c>
    </row>
    <row r="335" spans="1:15" ht="135">
      <c r="A335" s="94" t="s">
        <v>1049</v>
      </c>
      <c r="B335" s="94" t="s">
        <v>1046</v>
      </c>
      <c r="C335" s="94" t="s">
        <v>522</v>
      </c>
      <c r="D335" s="94" t="s">
        <v>1047</v>
      </c>
      <c r="E335" s="91" t="e">
        <v>#REF!</v>
      </c>
      <c r="F335" s="91" t="e">
        <v>#REF!</v>
      </c>
      <c r="G335" s="91" t="e">
        <v>#REF!</v>
      </c>
      <c r="H335" s="91"/>
      <c r="I335" s="102"/>
      <c r="J335" s="102" t="s">
        <v>393</v>
      </c>
      <c r="K335" s="99" t="s">
        <v>251</v>
      </c>
      <c r="L335" s="102" t="s">
        <v>286</v>
      </c>
      <c r="M335" s="102" t="s">
        <v>253</v>
      </c>
      <c r="N335" s="112" t="str">
        <f t="shared" si="72"/>
        <v>該当しない
N/A</v>
      </c>
      <c r="O335" s="112" t="str">
        <f t="shared" si="71"/>
        <v>No</v>
      </c>
    </row>
    <row r="336" spans="1:15" ht="135">
      <c r="A336" s="94" t="s">
        <v>1050</v>
      </c>
      <c r="B336" s="94" t="s">
        <v>1046</v>
      </c>
      <c r="C336" s="94" t="s">
        <v>522</v>
      </c>
      <c r="D336" s="94" t="s">
        <v>1047</v>
      </c>
      <c r="E336" s="91" t="e">
        <v>#REF!</v>
      </c>
      <c r="F336" s="91" t="e">
        <v>#REF!</v>
      </c>
      <c r="G336" s="91" t="e">
        <v>#REF!</v>
      </c>
      <c r="H336" s="91"/>
      <c r="I336" s="102"/>
      <c r="J336" s="102" t="s">
        <v>393</v>
      </c>
      <c r="K336" s="99" t="s">
        <v>251</v>
      </c>
      <c r="L336" s="102" t="s">
        <v>286</v>
      </c>
      <c r="M336" s="102" t="s">
        <v>253</v>
      </c>
      <c r="N336" s="112" t="str">
        <f t="shared" si="72"/>
        <v>該当しない
N/A</v>
      </c>
      <c r="O336" s="112" t="str">
        <f t="shared" si="71"/>
        <v>No</v>
      </c>
    </row>
    <row r="337" spans="1:15" ht="337.5">
      <c r="A337" s="94" t="s">
        <v>1051</v>
      </c>
      <c r="B337" s="94" t="s">
        <v>1046</v>
      </c>
      <c r="C337" s="94" t="s">
        <v>265</v>
      </c>
      <c r="D337" s="94" t="s">
        <v>1052</v>
      </c>
      <c r="E337" s="91" t="e">
        <v>#REF!</v>
      </c>
      <c r="F337" s="91" t="e">
        <v>#REF!</v>
      </c>
      <c r="G337" s="91" t="e">
        <v>#REF!</v>
      </c>
      <c r="H337" s="91"/>
      <c r="I337" s="102" t="s">
        <v>250</v>
      </c>
      <c r="J337" s="102"/>
      <c r="K337" s="99" t="s">
        <v>251</v>
      </c>
      <c r="L337" s="102" t="s">
        <v>269</v>
      </c>
      <c r="M337" s="102" t="s">
        <v>253</v>
      </c>
      <c r="N337" s="112" t="str">
        <f>I337</f>
        <v>未定
TBD</v>
      </c>
      <c r="O337" s="112" t="str">
        <f t="shared" si="71"/>
        <v>TBD</v>
      </c>
    </row>
    <row r="338" spans="1:15" ht="108">
      <c r="A338" s="94" t="s">
        <v>1053</v>
      </c>
      <c r="B338" s="94" t="s">
        <v>1046</v>
      </c>
      <c r="C338" s="94" t="s">
        <v>1054</v>
      </c>
      <c r="D338" s="94" t="s">
        <v>1055</v>
      </c>
      <c r="E338" s="91" t="e">
        <v>#REF!</v>
      </c>
      <c r="F338" s="91" t="e">
        <v>#REF!</v>
      </c>
      <c r="G338" s="91" t="e">
        <v>#REF!</v>
      </c>
      <c r="H338" s="91"/>
      <c r="I338" s="102"/>
      <c r="J338" s="102" t="s">
        <v>393</v>
      </c>
      <c r="K338" s="99" t="s">
        <v>251</v>
      </c>
      <c r="L338" s="102" t="s">
        <v>286</v>
      </c>
      <c r="M338" s="102" t="s">
        <v>258</v>
      </c>
      <c r="N338" s="112" t="str">
        <f t="shared" ref="N338:N345" si="73">J338</f>
        <v>該当しない
N/A</v>
      </c>
      <c r="O338" s="112" t="str">
        <f t="shared" si="71"/>
        <v>No</v>
      </c>
    </row>
    <row r="339" spans="1:15" ht="108">
      <c r="A339" s="94" t="s">
        <v>1056</v>
      </c>
      <c r="B339" s="94" t="s">
        <v>1046</v>
      </c>
      <c r="C339" s="94" t="s">
        <v>1054</v>
      </c>
      <c r="D339" s="94" t="s">
        <v>1055</v>
      </c>
      <c r="E339" s="91" t="e">
        <v>#REF!</v>
      </c>
      <c r="F339" s="91" t="e">
        <v>#REF!</v>
      </c>
      <c r="G339" s="91" t="e">
        <v>#REF!</v>
      </c>
      <c r="H339" s="91"/>
      <c r="I339" s="102"/>
      <c r="J339" s="102" t="s">
        <v>393</v>
      </c>
      <c r="K339" s="99" t="s">
        <v>251</v>
      </c>
      <c r="L339" s="102" t="s">
        <v>286</v>
      </c>
      <c r="M339" s="102" t="s">
        <v>258</v>
      </c>
      <c r="N339" s="112" t="str">
        <f t="shared" si="73"/>
        <v>該当しない
N/A</v>
      </c>
      <c r="O339" s="112" t="str">
        <f t="shared" si="71"/>
        <v>No</v>
      </c>
    </row>
    <row r="340" spans="1:15" ht="108">
      <c r="A340" s="94" t="s">
        <v>1057</v>
      </c>
      <c r="B340" s="94" t="s">
        <v>1046</v>
      </c>
      <c r="C340" s="94" t="s">
        <v>1054</v>
      </c>
      <c r="D340" s="94" t="s">
        <v>1055</v>
      </c>
      <c r="E340" s="91" t="e">
        <v>#REF!</v>
      </c>
      <c r="F340" s="91" t="e">
        <v>#REF!</v>
      </c>
      <c r="G340" s="91" t="e">
        <v>#REF!</v>
      </c>
      <c r="H340" s="91"/>
      <c r="I340" s="102"/>
      <c r="J340" s="102" t="s">
        <v>393</v>
      </c>
      <c r="K340" s="99" t="s">
        <v>251</v>
      </c>
      <c r="L340" s="102" t="s">
        <v>286</v>
      </c>
      <c r="M340" s="102" t="s">
        <v>253</v>
      </c>
      <c r="N340" s="112" t="str">
        <f t="shared" si="73"/>
        <v>該当しない
N/A</v>
      </c>
      <c r="O340" s="112" t="str">
        <f t="shared" si="71"/>
        <v>No</v>
      </c>
    </row>
    <row r="341" spans="1:15" ht="81">
      <c r="A341" s="94" t="s">
        <v>1058</v>
      </c>
      <c r="B341" s="94" t="s">
        <v>1059</v>
      </c>
      <c r="C341" s="94" t="s">
        <v>1060</v>
      </c>
      <c r="D341" s="94" t="s">
        <v>316</v>
      </c>
      <c r="E341" s="91" t="e">
        <v>#REF!</v>
      </c>
      <c r="F341" s="91" t="e">
        <v>#REF!</v>
      </c>
      <c r="G341" s="91" t="e">
        <v>#REF!</v>
      </c>
      <c r="H341" s="91"/>
      <c r="I341" s="102"/>
      <c r="J341" s="102" t="s">
        <v>671</v>
      </c>
      <c r="K341" s="99" t="s">
        <v>251</v>
      </c>
      <c r="L341" s="102" t="s">
        <v>286</v>
      </c>
      <c r="M341" s="102" t="s">
        <v>673</v>
      </c>
      <c r="N341" s="112" t="str">
        <f t="shared" si="73"/>
        <v>該当しない
N/A</v>
      </c>
      <c r="O341" s="112" t="str">
        <f t="shared" si="71"/>
        <v>No</v>
      </c>
    </row>
    <row r="342" spans="1:15" ht="108">
      <c r="A342" s="94" t="s">
        <v>1061</v>
      </c>
      <c r="B342" s="94" t="s">
        <v>1059</v>
      </c>
      <c r="C342" s="94" t="s">
        <v>1062</v>
      </c>
      <c r="D342" s="94" t="s">
        <v>1063</v>
      </c>
      <c r="E342" s="91" t="e">
        <v>#REF!</v>
      </c>
      <c r="F342" s="91" t="e">
        <v>#REF!</v>
      </c>
      <c r="G342" s="91" t="e">
        <v>#REF!</v>
      </c>
      <c r="H342" s="91"/>
      <c r="I342" s="102"/>
      <c r="J342" s="102" t="s">
        <v>671</v>
      </c>
      <c r="K342" s="99" t="s">
        <v>251</v>
      </c>
      <c r="L342" s="102" t="s">
        <v>286</v>
      </c>
      <c r="M342" s="102" t="s">
        <v>673</v>
      </c>
      <c r="N342" s="112" t="str">
        <f t="shared" si="73"/>
        <v>該当しない
N/A</v>
      </c>
      <c r="O342" s="112" t="str">
        <f t="shared" si="71"/>
        <v>No</v>
      </c>
    </row>
    <row r="343" spans="1:15" ht="81">
      <c r="A343" s="94" t="s">
        <v>1064</v>
      </c>
      <c r="B343" s="94" t="s">
        <v>1059</v>
      </c>
      <c r="C343" s="94" t="s">
        <v>1062</v>
      </c>
      <c r="D343" s="94" t="s">
        <v>1065</v>
      </c>
      <c r="E343" s="91" t="e">
        <v>#REF!</v>
      </c>
      <c r="F343" s="91" t="e">
        <v>#REF!</v>
      </c>
      <c r="G343" s="91" t="e">
        <v>#REF!</v>
      </c>
      <c r="H343" s="91"/>
      <c r="I343" s="102"/>
      <c r="J343" s="102" t="s">
        <v>671</v>
      </c>
      <c r="K343" s="99" t="s">
        <v>251</v>
      </c>
      <c r="L343" s="102" t="s">
        <v>286</v>
      </c>
      <c r="M343" s="102" t="s">
        <v>673</v>
      </c>
      <c r="N343" s="112" t="str">
        <f t="shared" si="73"/>
        <v>該当しない
N/A</v>
      </c>
      <c r="O343" s="112" t="str">
        <f t="shared" si="71"/>
        <v>No</v>
      </c>
    </row>
    <row r="344" spans="1:15" ht="81">
      <c r="A344" s="94" t="s">
        <v>1066</v>
      </c>
      <c r="B344" s="94" t="s">
        <v>1067</v>
      </c>
      <c r="C344" s="94" t="s">
        <v>365</v>
      </c>
      <c r="D344" s="94" t="s">
        <v>316</v>
      </c>
      <c r="E344" s="91" t="e">
        <v>#REF!</v>
      </c>
      <c r="F344" s="91" t="e">
        <v>#REF!</v>
      </c>
      <c r="G344" s="91" t="e">
        <v>#REF!</v>
      </c>
      <c r="H344" s="91"/>
      <c r="I344" s="102"/>
      <c r="J344" s="102" t="s">
        <v>671</v>
      </c>
      <c r="K344" s="99" t="s">
        <v>251</v>
      </c>
      <c r="L344" s="102" t="s">
        <v>286</v>
      </c>
      <c r="M344" s="102" t="s">
        <v>673</v>
      </c>
      <c r="N344" s="112" t="str">
        <f t="shared" si="73"/>
        <v>該当しない
N/A</v>
      </c>
      <c r="O344" s="112" t="str">
        <f t="shared" si="71"/>
        <v>No</v>
      </c>
    </row>
    <row r="345" spans="1:15" ht="94.5">
      <c r="A345" s="94" t="s">
        <v>1068</v>
      </c>
      <c r="B345" s="94" t="s">
        <v>1067</v>
      </c>
      <c r="C345" s="94" t="s">
        <v>265</v>
      </c>
      <c r="D345" s="94" t="s">
        <v>1069</v>
      </c>
      <c r="E345" s="91" t="e">
        <v>#REF!</v>
      </c>
      <c r="F345" s="91" t="e">
        <v>#REF!</v>
      </c>
      <c r="G345" s="91" t="e">
        <v>#REF!</v>
      </c>
      <c r="H345" s="91"/>
      <c r="I345" s="102"/>
      <c r="J345" s="102" t="s">
        <v>1070</v>
      </c>
      <c r="K345" s="99" t="s">
        <v>251</v>
      </c>
      <c r="L345" s="102" t="s">
        <v>286</v>
      </c>
      <c r="M345" s="102" t="s">
        <v>673</v>
      </c>
      <c r="N345" s="112" t="str">
        <f t="shared" si="73"/>
        <v>未定
TBD</v>
      </c>
      <c r="O345" s="112" t="str">
        <f t="shared" si="71"/>
        <v>TBD</v>
      </c>
    </row>
    <row r="346" spans="1:15" ht="148.5">
      <c r="A346" s="94" t="s">
        <v>1071</v>
      </c>
      <c r="B346" s="94" t="s">
        <v>1067</v>
      </c>
      <c r="C346" s="94" t="s">
        <v>265</v>
      </c>
      <c r="D346" s="94" t="s">
        <v>1069</v>
      </c>
      <c r="E346" s="91" t="e">
        <v>#REF!</v>
      </c>
      <c r="F346" s="91" t="e">
        <v>#REF!</v>
      </c>
      <c r="G346" s="91" t="e">
        <v>#REF!</v>
      </c>
      <c r="H346" s="91"/>
      <c r="I346" s="102" t="s">
        <v>1070</v>
      </c>
      <c r="J346" s="102" t="s">
        <v>1070</v>
      </c>
      <c r="K346" s="99" t="s">
        <v>251</v>
      </c>
      <c r="L346" s="102" t="s">
        <v>672</v>
      </c>
      <c r="M346" s="102" t="s">
        <v>673</v>
      </c>
      <c r="N346" s="112" t="str">
        <f t="shared" ref="N346" si="74">IF(I346="該当する
Application period ends by the end of January 2023","該当する
Application period ends by the end of January 2023",IF(J346="該当する
Application period ends by the end of January 2023","該当する
Application period ends by the end of January 2023",IF(I346="未定
TBD","未定
TBD",IF(J346="未定
TBD","未定
TBD",IF(I346="該当しない
N/A","該当しない
N/A",IF(J346="該当しない
N/A","該当しない
N/A",""))))))</f>
        <v>未定
TBD</v>
      </c>
      <c r="O346" s="112" t="str">
        <f t="shared" si="71"/>
        <v>TBD</v>
      </c>
    </row>
    <row r="347" spans="1:15" ht="148.5">
      <c r="A347" s="94" t="s">
        <v>1072</v>
      </c>
      <c r="B347" s="94" t="s">
        <v>1073</v>
      </c>
      <c r="C347" s="94" t="s">
        <v>1074</v>
      </c>
      <c r="D347" s="94" t="s">
        <v>1075</v>
      </c>
      <c r="E347" s="91" t="e">
        <v>#REF!</v>
      </c>
      <c r="F347" s="91" t="e">
        <v>#REF!</v>
      </c>
      <c r="G347" s="91" t="e">
        <v>#REF!</v>
      </c>
      <c r="H347" s="91"/>
      <c r="I347" s="102"/>
      <c r="J347" s="102" t="s">
        <v>393</v>
      </c>
      <c r="K347" s="99" t="s">
        <v>251</v>
      </c>
      <c r="L347" s="102" t="s">
        <v>286</v>
      </c>
      <c r="M347" s="102" t="s">
        <v>673</v>
      </c>
      <c r="N347" s="112" t="str">
        <f t="shared" ref="N347" si="75">J347</f>
        <v>該当しない
N/A</v>
      </c>
      <c r="O347" s="112" t="str">
        <f t="shared" si="71"/>
        <v>No</v>
      </c>
    </row>
    <row r="348" spans="1:15" ht="270">
      <c r="A348" s="94" t="s">
        <v>1076</v>
      </c>
      <c r="B348" s="94" t="s">
        <v>1073</v>
      </c>
      <c r="C348" s="94" t="s">
        <v>1077</v>
      </c>
      <c r="D348" s="94" t="s">
        <v>1078</v>
      </c>
      <c r="E348" s="91" t="e">
        <v>#REF!</v>
      </c>
      <c r="F348" s="91" t="e">
        <v>#REF!</v>
      </c>
      <c r="G348" s="91" t="e">
        <v>#REF!</v>
      </c>
      <c r="H348" s="91"/>
      <c r="I348" s="102" t="s">
        <v>267</v>
      </c>
      <c r="J348" s="102"/>
      <c r="K348" s="99" t="s">
        <v>251</v>
      </c>
      <c r="L348" s="102" t="s">
        <v>269</v>
      </c>
      <c r="M348" s="102" t="s">
        <v>258</v>
      </c>
      <c r="N348" s="112" t="str">
        <f>I348</f>
        <v>該当する
Application period ends by the end of January 2023</v>
      </c>
      <c r="O348" s="112" t="str">
        <f t="shared" si="71"/>
        <v>Yes</v>
      </c>
    </row>
    <row r="349" spans="1:15" ht="162">
      <c r="A349" s="94" t="s">
        <v>1079</v>
      </c>
      <c r="B349" s="94" t="s">
        <v>1073</v>
      </c>
      <c r="C349" s="94" t="s">
        <v>1080</v>
      </c>
      <c r="D349" s="94" t="s">
        <v>1081</v>
      </c>
      <c r="E349" s="91" t="e">
        <v>#REF!</v>
      </c>
      <c r="F349" s="91" t="e">
        <v>#REF!</v>
      </c>
      <c r="G349" s="91" t="e">
        <v>#REF!</v>
      </c>
      <c r="H349" s="91"/>
      <c r="I349" s="102"/>
      <c r="J349" s="102" t="s">
        <v>393</v>
      </c>
      <c r="K349" s="99" t="s">
        <v>251</v>
      </c>
      <c r="L349" s="102" t="s">
        <v>286</v>
      </c>
      <c r="M349" s="102" t="s">
        <v>673</v>
      </c>
      <c r="N349" s="112" t="str">
        <f t="shared" ref="N349:N350" si="76">J349</f>
        <v>該当しない
N/A</v>
      </c>
      <c r="O349" s="112" t="str">
        <f t="shared" si="71"/>
        <v>No</v>
      </c>
    </row>
    <row r="350" spans="1:15" ht="162">
      <c r="A350" s="94" t="s">
        <v>1082</v>
      </c>
      <c r="B350" s="94" t="s">
        <v>1073</v>
      </c>
      <c r="C350" s="94" t="s">
        <v>1083</v>
      </c>
      <c r="D350" s="94" t="s">
        <v>1084</v>
      </c>
      <c r="E350" s="91" t="e">
        <v>#REF!</v>
      </c>
      <c r="F350" s="91" t="e">
        <v>#REF!</v>
      </c>
      <c r="G350" s="91" t="e">
        <v>#REF!</v>
      </c>
      <c r="H350" s="91"/>
      <c r="I350" s="102"/>
      <c r="J350" s="102" t="s">
        <v>393</v>
      </c>
      <c r="K350" s="99" t="s">
        <v>251</v>
      </c>
      <c r="L350" s="102" t="s">
        <v>286</v>
      </c>
      <c r="M350" s="102" t="s">
        <v>673</v>
      </c>
      <c r="N350" s="112" t="str">
        <f t="shared" si="76"/>
        <v>該当しない
N/A</v>
      </c>
      <c r="O350" s="112" t="str">
        <f t="shared" si="71"/>
        <v>No</v>
      </c>
    </row>
    <row r="351" spans="1:15" ht="409.5">
      <c r="A351" s="94" t="s">
        <v>1085</v>
      </c>
      <c r="B351" s="94" t="s">
        <v>1073</v>
      </c>
      <c r="C351" s="94" t="s">
        <v>1086</v>
      </c>
      <c r="D351" s="94" t="s">
        <v>1087</v>
      </c>
      <c r="E351" s="91" t="e">
        <v>#REF!</v>
      </c>
      <c r="F351" s="91" t="e">
        <v>#REF!</v>
      </c>
      <c r="G351" s="91" t="e">
        <v>#REF!</v>
      </c>
      <c r="H351" s="91"/>
      <c r="I351" s="102" t="s">
        <v>250</v>
      </c>
      <c r="J351" s="102" t="s">
        <v>393</v>
      </c>
      <c r="K351" s="99" t="s">
        <v>251</v>
      </c>
      <c r="L351" s="102" t="s">
        <v>252</v>
      </c>
      <c r="M351" s="102" t="s">
        <v>253</v>
      </c>
      <c r="N351" s="112" t="str">
        <f t="shared" ref="N351" si="77">IF(I351="該当する
Application period ends by the end of January 2023","該当する
Application period ends by the end of January 2023",IF(J351="該当する
Application period ends by the end of January 2023","該当する
Application period ends by the end of January 2023",IF(I351="未定
TBD","未定
TBD",IF(J351="未定
TBD","未定
TBD",IF(I351="該当しない
N/A","該当しない
N/A",IF(J351="該当しない
N/A","該当しない
N/A",""))))))</f>
        <v>未定
TBD</v>
      </c>
      <c r="O351" s="112" t="str">
        <f t="shared" si="71"/>
        <v>TBD</v>
      </c>
    </row>
    <row r="352" spans="1:15" ht="148.5">
      <c r="A352" s="94" t="s">
        <v>1088</v>
      </c>
      <c r="B352" s="94" t="s">
        <v>1073</v>
      </c>
      <c r="C352" s="94" t="s">
        <v>1089</v>
      </c>
      <c r="D352" s="94" t="s">
        <v>1090</v>
      </c>
      <c r="E352" s="91" t="e">
        <v>#REF!</v>
      </c>
      <c r="F352" s="91" t="e">
        <v>#REF!</v>
      </c>
      <c r="G352" s="91" t="e">
        <v>#REF!</v>
      </c>
      <c r="H352" s="91"/>
      <c r="I352" s="102"/>
      <c r="J352" s="102" t="s">
        <v>393</v>
      </c>
      <c r="K352" s="99" t="s">
        <v>251</v>
      </c>
      <c r="L352" s="102" t="s">
        <v>762</v>
      </c>
      <c r="M352" s="102" t="s">
        <v>253</v>
      </c>
      <c r="N352" s="112" t="str">
        <f t="shared" ref="N352:N353" si="78">J352</f>
        <v>該当しない
N/A</v>
      </c>
      <c r="O352" s="112" t="str">
        <f t="shared" si="71"/>
        <v>No</v>
      </c>
    </row>
    <row r="353" spans="1:15" ht="81">
      <c r="A353" s="94" t="s">
        <v>1091</v>
      </c>
      <c r="B353" s="94" t="s">
        <v>1073</v>
      </c>
      <c r="C353" s="94" t="s">
        <v>1092</v>
      </c>
      <c r="D353" s="94" t="s">
        <v>1093</v>
      </c>
      <c r="E353" s="91" t="e">
        <v>#REF!</v>
      </c>
      <c r="F353" s="91" t="e">
        <v>#REF!</v>
      </c>
      <c r="G353" s="91" t="e">
        <v>#REF!</v>
      </c>
      <c r="H353" s="91"/>
      <c r="I353" s="102"/>
      <c r="J353" s="102" t="s">
        <v>393</v>
      </c>
      <c r="K353" s="99" t="s">
        <v>251</v>
      </c>
      <c r="L353" s="102" t="s">
        <v>286</v>
      </c>
      <c r="M353" s="102" t="s">
        <v>258</v>
      </c>
      <c r="N353" s="112" t="str">
        <f t="shared" si="78"/>
        <v>該当しない
N/A</v>
      </c>
      <c r="O353" s="112" t="str">
        <f t="shared" si="71"/>
        <v>No</v>
      </c>
    </row>
    <row r="354" spans="1:15" ht="135">
      <c r="A354" s="94" t="s">
        <v>1094</v>
      </c>
      <c r="B354" s="94" t="s">
        <v>1073</v>
      </c>
      <c r="C354" s="94" t="s">
        <v>1092</v>
      </c>
      <c r="D354" s="94" t="s">
        <v>1095</v>
      </c>
      <c r="E354" s="91" t="e">
        <v>#REF!</v>
      </c>
      <c r="F354" s="91" t="e">
        <v>#REF!</v>
      </c>
      <c r="G354" s="91" t="e">
        <v>#REF!</v>
      </c>
      <c r="H354" s="91"/>
      <c r="I354" s="102" t="s">
        <v>267</v>
      </c>
      <c r="J354" s="102"/>
      <c r="K354" s="99" t="s">
        <v>251</v>
      </c>
      <c r="L354" s="102" t="s">
        <v>269</v>
      </c>
      <c r="M354" s="102" t="s">
        <v>258</v>
      </c>
      <c r="N354" s="112" t="str">
        <f t="shared" ref="N354:N355" si="79">I354</f>
        <v>該当する
Application period ends by the end of January 2023</v>
      </c>
      <c r="O354" s="112" t="str">
        <f t="shared" si="71"/>
        <v>Yes</v>
      </c>
    </row>
    <row r="355" spans="1:15" ht="108">
      <c r="A355" s="94" t="s">
        <v>1096</v>
      </c>
      <c r="B355" s="94" t="s">
        <v>1073</v>
      </c>
      <c r="C355" s="94" t="s">
        <v>1097</v>
      </c>
      <c r="D355" s="94" t="s">
        <v>1098</v>
      </c>
      <c r="E355" s="91" t="e">
        <v>#REF!</v>
      </c>
      <c r="F355" s="91" t="e">
        <v>#REF!</v>
      </c>
      <c r="G355" s="91" t="e">
        <v>#REF!</v>
      </c>
      <c r="H355" s="91"/>
      <c r="I355" s="102" t="s">
        <v>250</v>
      </c>
      <c r="J355" s="102"/>
      <c r="K355" s="99" t="s">
        <v>251</v>
      </c>
      <c r="L355" s="102" t="s">
        <v>269</v>
      </c>
      <c r="M355" s="102" t="s">
        <v>258</v>
      </c>
      <c r="N355" s="112" t="str">
        <f t="shared" si="79"/>
        <v>未定
TBD</v>
      </c>
      <c r="O355" s="112" t="str">
        <f t="shared" si="71"/>
        <v>TBD</v>
      </c>
    </row>
    <row r="356" spans="1:15" ht="175.5">
      <c r="A356" s="94" t="s">
        <v>1099</v>
      </c>
      <c r="B356" s="94" t="s">
        <v>1073</v>
      </c>
      <c r="C356" s="94" t="s">
        <v>1100</v>
      </c>
      <c r="D356" s="94" t="s">
        <v>1101</v>
      </c>
      <c r="E356" s="91" t="e">
        <v>#REF!</v>
      </c>
      <c r="F356" s="91" t="e">
        <v>#REF!</v>
      </c>
      <c r="G356" s="91" t="e">
        <v>#REF!</v>
      </c>
      <c r="H356" s="91"/>
      <c r="I356" s="102" t="s">
        <v>671</v>
      </c>
      <c r="J356" s="102" t="s">
        <v>393</v>
      </c>
      <c r="K356" s="99" t="s">
        <v>251</v>
      </c>
      <c r="L356" s="102" t="s">
        <v>252</v>
      </c>
      <c r="M356" s="102" t="s">
        <v>253</v>
      </c>
      <c r="N356" s="112" t="str">
        <f t="shared" ref="N356:N361" si="80">IF(I356="該当する
Application period ends by the end of January 2023","該当する
Application period ends by the end of January 2023",IF(J356="該当する
Application period ends by the end of January 2023","該当する
Application period ends by the end of January 2023",IF(I356="未定
TBD","未定
TBD",IF(J356="未定
TBD","未定
TBD",IF(I356="該当しない
N/A","該当しない
N/A",IF(J356="該当しない
N/A","該当しない
N/A",""))))))</f>
        <v>該当しない
N/A</v>
      </c>
      <c r="O356" s="112" t="str">
        <f t="shared" si="71"/>
        <v>No</v>
      </c>
    </row>
    <row r="357" spans="1:15" ht="189">
      <c r="A357" s="94" t="s">
        <v>1102</v>
      </c>
      <c r="B357" s="94" t="s">
        <v>1073</v>
      </c>
      <c r="C357" s="94" t="s">
        <v>1089</v>
      </c>
      <c r="D357" s="94" t="s">
        <v>1103</v>
      </c>
      <c r="E357" s="91" t="e">
        <v>#REF!</v>
      </c>
      <c r="F357" s="91" t="e">
        <v>#REF!</v>
      </c>
      <c r="G357" s="91" t="e">
        <v>#REF!</v>
      </c>
      <c r="H357" s="91"/>
      <c r="I357" s="102" t="s">
        <v>671</v>
      </c>
      <c r="J357" s="102" t="s">
        <v>393</v>
      </c>
      <c r="K357" s="99" t="s">
        <v>251</v>
      </c>
      <c r="L357" s="102" t="s">
        <v>252</v>
      </c>
      <c r="M357" s="102" t="s">
        <v>253</v>
      </c>
      <c r="N357" s="112" t="str">
        <f t="shared" si="80"/>
        <v>該当しない
N/A</v>
      </c>
      <c r="O357" s="112" t="str">
        <f t="shared" si="71"/>
        <v>No</v>
      </c>
    </row>
    <row r="358" spans="1:15" ht="202.5">
      <c r="A358" s="94" t="s">
        <v>1104</v>
      </c>
      <c r="B358" s="94" t="s">
        <v>1073</v>
      </c>
      <c r="C358" s="94" t="s">
        <v>1089</v>
      </c>
      <c r="D358" s="94" t="s">
        <v>1105</v>
      </c>
      <c r="E358" s="91" t="e">
        <v>#REF!</v>
      </c>
      <c r="F358" s="91" t="e">
        <v>#REF!</v>
      </c>
      <c r="G358" s="91" t="e">
        <v>#REF!</v>
      </c>
      <c r="H358" s="91"/>
      <c r="I358" s="102" t="s">
        <v>671</v>
      </c>
      <c r="J358" s="102" t="s">
        <v>393</v>
      </c>
      <c r="K358" s="99" t="s">
        <v>251</v>
      </c>
      <c r="L358" s="102" t="s">
        <v>252</v>
      </c>
      <c r="M358" s="102" t="s">
        <v>253</v>
      </c>
      <c r="N358" s="112" t="str">
        <f t="shared" si="80"/>
        <v>該当しない
N/A</v>
      </c>
      <c r="O358" s="112" t="str">
        <f t="shared" si="71"/>
        <v>No</v>
      </c>
    </row>
    <row r="359" spans="1:15" ht="202.5">
      <c r="A359" s="94" t="s">
        <v>1106</v>
      </c>
      <c r="B359" s="94" t="s">
        <v>1073</v>
      </c>
      <c r="C359" s="94" t="s">
        <v>1089</v>
      </c>
      <c r="D359" s="94" t="s">
        <v>1107</v>
      </c>
      <c r="E359" s="91" t="e">
        <v>#REF!</v>
      </c>
      <c r="F359" s="91" t="e">
        <v>#REF!</v>
      </c>
      <c r="G359" s="91" t="e">
        <v>#REF!</v>
      </c>
      <c r="H359" s="91"/>
      <c r="I359" s="102" t="s">
        <v>671</v>
      </c>
      <c r="J359" s="102" t="s">
        <v>393</v>
      </c>
      <c r="K359" s="99" t="s">
        <v>251</v>
      </c>
      <c r="L359" s="102" t="s">
        <v>252</v>
      </c>
      <c r="M359" s="102" t="s">
        <v>253</v>
      </c>
      <c r="N359" s="112" t="str">
        <f t="shared" si="80"/>
        <v>該当しない
N/A</v>
      </c>
      <c r="O359" s="112" t="str">
        <f t="shared" si="71"/>
        <v>No</v>
      </c>
    </row>
    <row r="360" spans="1:15" ht="189">
      <c r="A360" s="94" t="s">
        <v>1108</v>
      </c>
      <c r="B360" s="94" t="s">
        <v>1073</v>
      </c>
      <c r="C360" s="94" t="s">
        <v>1109</v>
      </c>
      <c r="D360" s="94" t="s">
        <v>1110</v>
      </c>
      <c r="E360" s="91" t="e">
        <v>#REF!</v>
      </c>
      <c r="F360" s="91" t="e">
        <v>#REF!</v>
      </c>
      <c r="G360" s="91" t="e">
        <v>#REF!</v>
      </c>
      <c r="H360" s="91"/>
      <c r="I360" s="102" t="s">
        <v>671</v>
      </c>
      <c r="J360" s="102" t="s">
        <v>393</v>
      </c>
      <c r="K360" s="99" t="s">
        <v>251</v>
      </c>
      <c r="L360" s="102" t="s">
        <v>252</v>
      </c>
      <c r="M360" s="102" t="s">
        <v>253</v>
      </c>
      <c r="N360" s="112" t="str">
        <f t="shared" si="80"/>
        <v>該当しない
N/A</v>
      </c>
      <c r="O360" s="112" t="str">
        <f t="shared" si="71"/>
        <v>No</v>
      </c>
    </row>
    <row r="361" spans="1:15" ht="175.5">
      <c r="A361" s="94" t="s">
        <v>1111</v>
      </c>
      <c r="B361" s="94" t="s">
        <v>1073</v>
      </c>
      <c r="C361" s="94" t="s">
        <v>1109</v>
      </c>
      <c r="D361" s="94" t="s">
        <v>1112</v>
      </c>
      <c r="E361" s="91" t="e">
        <v>#REF!</v>
      </c>
      <c r="F361" s="91" t="e">
        <v>#REF!</v>
      </c>
      <c r="G361" s="91" t="e">
        <v>#REF!</v>
      </c>
      <c r="H361" s="91"/>
      <c r="I361" s="102" t="s">
        <v>671</v>
      </c>
      <c r="J361" s="102" t="s">
        <v>393</v>
      </c>
      <c r="K361" s="99" t="s">
        <v>251</v>
      </c>
      <c r="L361" s="102" t="s">
        <v>252</v>
      </c>
      <c r="M361" s="102" t="s">
        <v>253</v>
      </c>
      <c r="N361" s="112" t="str">
        <f t="shared" si="80"/>
        <v>該当しない
N/A</v>
      </c>
      <c r="O361" s="112" t="str">
        <f t="shared" si="71"/>
        <v>No</v>
      </c>
    </row>
    <row r="362" spans="1:15" ht="108">
      <c r="A362" s="94" t="s">
        <v>1113</v>
      </c>
      <c r="B362" s="94" t="s">
        <v>1114</v>
      </c>
      <c r="C362" s="94" t="s">
        <v>1115</v>
      </c>
      <c r="D362" s="94" t="s">
        <v>1116</v>
      </c>
      <c r="E362" s="91" t="e">
        <v>#REF!</v>
      </c>
      <c r="F362" s="91" t="e">
        <v>#REF!</v>
      </c>
      <c r="G362" s="91" t="e">
        <v>#REF!</v>
      </c>
      <c r="H362" s="91"/>
      <c r="I362" s="102" t="s">
        <v>671</v>
      </c>
      <c r="J362" s="102" t="s">
        <v>1070</v>
      </c>
      <c r="K362" s="99" t="s">
        <v>251</v>
      </c>
      <c r="L362" s="102" t="s">
        <v>286</v>
      </c>
      <c r="M362" s="102" t="s">
        <v>251</v>
      </c>
      <c r="N362" s="112" t="str">
        <f t="shared" ref="N362:N365" si="81">J362</f>
        <v>未定
TBD</v>
      </c>
      <c r="O362" s="112" t="str">
        <f t="shared" si="71"/>
        <v>TBD</v>
      </c>
    </row>
    <row r="363" spans="1:15" ht="148.5">
      <c r="A363" s="94" t="s">
        <v>1117</v>
      </c>
      <c r="B363" s="94" t="s">
        <v>1114</v>
      </c>
      <c r="C363" s="94" t="s">
        <v>1115</v>
      </c>
      <c r="D363" s="94" t="s">
        <v>1118</v>
      </c>
      <c r="E363" s="91" t="e">
        <v>#REF!</v>
      </c>
      <c r="F363" s="91" t="e">
        <v>#REF!</v>
      </c>
      <c r="G363" s="91" t="e">
        <v>#REF!</v>
      </c>
      <c r="H363" s="91"/>
      <c r="I363" s="102" t="s">
        <v>671</v>
      </c>
      <c r="J363" s="102" t="s">
        <v>1070</v>
      </c>
      <c r="K363" s="99" t="s">
        <v>251</v>
      </c>
      <c r="L363" s="102" t="s">
        <v>286</v>
      </c>
      <c r="M363" s="102" t="s">
        <v>251</v>
      </c>
      <c r="N363" s="112" t="str">
        <f t="shared" si="81"/>
        <v>未定
TBD</v>
      </c>
      <c r="O363" s="112" t="str">
        <f t="shared" si="71"/>
        <v>TBD</v>
      </c>
    </row>
    <row r="364" spans="1:15" ht="108">
      <c r="A364" s="94" t="s">
        <v>1119</v>
      </c>
      <c r="B364" s="94" t="s">
        <v>1114</v>
      </c>
      <c r="C364" s="94" t="s">
        <v>439</v>
      </c>
      <c r="D364" s="94" t="s">
        <v>1120</v>
      </c>
      <c r="E364" s="91" t="e">
        <v>#REF!</v>
      </c>
      <c r="F364" s="91" t="e">
        <v>#REF!</v>
      </c>
      <c r="G364" s="91" t="e">
        <v>#REF!</v>
      </c>
      <c r="H364" s="91"/>
      <c r="I364" s="102" t="s">
        <v>671</v>
      </c>
      <c r="J364" s="102" t="s">
        <v>1070</v>
      </c>
      <c r="K364" s="99" t="s">
        <v>251</v>
      </c>
      <c r="L364" s="102" t="s">
        <v>286</v>
      </c>
      <c r="M364" s="102" t="s">
        <v>251</v>
      </c>
      <c r="N364" s="112" t="str">
        <f t="shared" si="81"/>
        <v>未定
TBD</v>
      </c>
      <c r="O364" s="112" t="str">
        <f t="shared" si="71"/>
        <v>TBD</v>
      </c>
    </row>
    <row r="365" spans="1:15" ht="135">
      <c r="A365" s="94" t="s">
        <v>1121</v>
      </c>
      <c r="B365" s="94" t="s">
        <v>1114</v>
      </c>
      <c r="C365" s="94" t="s">
        <v>1122</v>
      </c>
      <c r="D365" s="94" t="s">
        <v>1123</v>
      </c>
      <c r="E365" s="91" t="e">
        <v>#REF!</v>
      </c>
      <c r="F365" s="91" t="e">
        <v>#REF!</v>
      </c>
      <c r="G365" s="91" t="e">
        <v>#REF!</v>
      </c>
      <c r="H365" s="91"/>
      <c r="I365" s="102" t="s">
        <v>671</v>
      </c>
      <c r="J365" s="102" t="s">
        <v>1070</v>
      </c>
      <c r="K365" s="99" t="s">
        <v>251</v>
      </c>
      <c r="L365" s="102" t="s">
        <v>286</v>
      </c>
      <c r="M365" s="102" t="s">
        <v>251</v>
      </c>
      <c r="N365" s="112" t="str">
        <f t="shared" si="81"/>
        <v>未定
TBD</v>
      </c>
      <c r="O365" s="112" t="str">
        <f t="shared" si="71"/>
        <v>TBD</v>
      </c>
    </row>
    <row r="366" spans="1:15" ht="94.5">
      <c r="A366" s="94" t="s">
        <v>1124</v>
      </c>
      <c r="B366" s="94" t="s">
        <v>1125</v>
      </c>
      <c r="C366" s="94" t="s">
        <v>874</v>
      </c>
      <c r="D366" s="94" t="s">
        <v>1126</v>
      </c>
      <c r="E366" s="91" t="e">
        <v>#REF!</v>
      </c>
      <c r="F366" s="91" t="e">
        <v>#REF!</v>
      </c>
      <c r="G366" s="91" t="e">
        <v>#REF!</v>
      </c>
      <c r="H366" s="91"/>
      <c r="I366" s="102" t="s">
        <v>525</v>
      </c>
      <c r="J366" s="102" t="s">
        <v>525</v>
      </c>
      <c r="K366" s="99" t="s">
        <v>251</v>
      </c>
      <c r="L366" s="102" t="s">
        <v>269</v>
      </c>
      <c r="M366" s="102" t="s">
        <v>526</v>
      </c>
      <c r="N366" s="112" t="str">
        <f t="shared" ref="N366:N379" si="82">I366</f>
        <v>該当しない
N/A</v>
      </c>
      <c r="O366" s="112" t="str">
        <f t="shared" si="71"/>
        <v>No</v>
      </c>
    </row>
    <row r="367" spans="1:15" ht="94.5">
      <c r="A367" s="94" t="s">
        <v>1127</v>
      </c>
      <c r="B367" s="94" t="s">
        <v>1125</v>
      </c>
      <c r="C367" s="94" t="s">
        <v>874</v>
      </c>
      <c r="D367" s="94" t="s">
        <v>1126</v>
      </c>
      <c r="E367" s="91" t="e">
        <v>#REF!</v>
      </c>
      <c r="F367" s="91" t="e">
        <v>#REF!</v>
      </c>
      <c r="G367" s="91" t="e">
        <v>#REF!</v>
      </c>
      <c r="H367" s="91"/>
      <c r="I367" s="102" t="s">
        <v>525</v>
      </c>
      <c r="J367" s="102" t="s">
        <v>525</v>
      </c>
      <c r="K367" s="99" t="s">
        <v>251</v>
      </c>
      <c r="L367" s="102" t="s">
        <v>269</v>
      </c>
      <c r="M367" s="102" t="s">
        <v>526</v>
      </c>
      <c r="N367" s="112" t="str">
        <f t="shared" si="82"/>
        <v>該当しない
N/A</v>
      </c>
      <c r="O367" s="112" t="str">
        <f t="shared" si="71"/>
        <v>No</v>
      </c>
    </row>
    <row r="368" spans="1:15" ht="94.5">
      <c r="A368" s="94" t="s">
        <v>1128</v>
      </c>
      <c r="B368" s="94" t="s">
        <v>1125</v>
      </c>
      <c r="C368" s="94" t="s">
        <v>336</v>
      </c>
      <c r="D368" s="94" t="s">
        <v>1129</v>
      </c>
      <c r="E368" s="91" t="e">
        <v>#REF!</v>
      </c>
      <c r="F368" s="91" t="e">
        <v>#REF!</v>
      </c>
      <c r="G368" s="91" t="e">
        <v>#REF!</v>
      </c>
      <c r="H368" s="91"/>
      <c r="I368" s="102" t="s">
        <v>525</v>
      </c>
      <c r="J368" s="102" t="s">
        <v>1130</v>
      </c>
      <c r="K368" s="99" t="s">
        <v>251</v>
      </c>
      <c r="L368" s="102" t="s">
        <v>269</v>
      </c>
      <c r="M368" s="102" t="s">
        <v>526</v>
      </c>
      <c r="N368" s="112" t="str">
        <f t="shared" si="82"/>
        <v>該当しない
N/A</v>
      </c>
      <c r="O368" s="112" t="str">
        <f t="shared" si="71"/>
        <v>No</v>
      </c>
    </row>
    <row r="369" spans="1:15" ht="283.5">
      <c r="A369" s="94" t="s">
        <v>1131</v>
      </c>
      <c r="B369" s="94" t="s">
        <v>1132</v>
      </c>
      <c r="C369" s="94" t="s">
        <v>336</v>
      </c>
      <c r="D369" s="94" t="s">
        <v>1133</v>
      </c>
      <c r="E369" s="91" t="e">
        <v>#REF!</v>
      </c>
      <c r="F369" s="91" t="e">
        <v>#REF!</v>
      </c>
      <c r="G369" s="91" t="e">
        <v>#REF!</v>
      </c>
      <c r="H369" s="91"/>
      <c r="I369" s="102" t="s">
        <v>525</v>
      </c>
      <c r="J369" s="102" t="s">
        <v>1130</v>
      </c>
      <c r="K369" s="99" t="s">
        <v>251</v>
      </c>
      <c r="L369" s="102" t="s">
        <v>269</v>
      </c>
      <c r="M369" s="102" t="s">
        <v>526</v>
      </c>
      <c r="N369" s="112" t="str">
        <f t="shared" si="82"/>
        <v>該当しない
N/A</v>
      </c>
      <c r="O369" s="112" t="str">
        <f t="shared" si="71"/>
        <v>No</v>
      </c>
    </row>
    <row r="370" spans="1:15" ht="283.5">
      <c r="A370" s="94" t="s">
        <v>1134</v>
      </c>
      <c r="B370" s="94" t="s">
        <v>1125</v>
      </c>
      <c r="C370" s="94" t="s">
        <v>336</v>
      </c>
      <c r="D370" s="94" t="s">
        <v>1135</v>
      </c>
      <c r="E370" s="91" t="e">
        <v>#REF!</v>
      </c>
      <c r="F370" s="91" t="e">
        <v>#REF!</v>
      </c>
      <c r="G370" s="91" t="e">
        <v>#REF!</v>
      </c>
      <c r="H370" s="91"/>
      <c r="I370" s="102" t="s">
        <v>525</v>
      </c>
      <c r="J370" s="102" t="s">
        <v>1130</v>
      </c>
      <c r="K370" s="99" t="s">
        <v>251</v>
      </c>
      <c r="L370" s="102" t="s">
        <v>269</v>
      </c>
      <c r="M370" s="102" t="s">
        <v>526</v>
      </c>
      <c r="N370" s="112" t="str">
        <f t="shared" si="82"/>
        <v>該当しない
N/A</v>
      </c>
      <c r="O370" s="112" t="str">
        <f t="shared" si="71"/>
        <v>No</v>
      </c>
    </row>
    <row r="371" spans="1:15" ht="283.5">
      <c r="A371" s="94" t="s">
        <v>1136</v>
      </c>
      <c r="B371" s="94" t="s">
        <v>1125</v>
      </c>
      <c r="C371" s="94" t="s">
        <v>336</v>
      </c>
      <c r="D371" s="94" t="s">
        <v>1137</v>
      </c>
      <c r="E371" s="91" t="e">
        <v>#REF!</v>
      </c>
      <c r="F371" s="91" t="e">
        <v>#REF!</v>
      </c>
      <c r="G371" s="91" t="e">
        <v>#REF!</v>
      </c>
      <c r="H371" s="91"/>
      <c r="I371" s="102" t="s">
        <v>525</v>
      </c>
      <c r="J371" s="102" t="s">
        <v>1130</v>
      </c>
      <c r="K371" s="99" t="s">
        <v>251</v>
      </c>
      <c r="L371" s="102" t="s">
        <v>269</v>
      </c>
      <c r="M371" s="102" t="s">
        <v>526</v>
      </c>
      <c r="N371" s="112" t="str">
        <f t="shared" si="82"/>
        <v>該当しない
N/A</v>
      </c>
      <c r="O371" s="112" t="str">
        <f t="shared" si="71"/>
        <v>No</v>
      </c>
    </row>
    <row r="372" spans="1:15" ht="189">
      <c r="A372" s="94" t="s">
        <v>1138</v>
      </c>
      <c r="B372" s="94" t="s">
        <v>1125</v>
      </c>
      <c r="C372" s="94" t="s">
        <v>336</v>
      </c>
      <c r="D372" s="94" t="s">
        <v>1139</v>
      </c>
      <c r="E372" s="91" t="e">
        <v>#REF!</v>
      </c>
      <c r="F372" s="91" t="e">
        <v>#REF!</v>
      </c>
      <c r="G372" s="91" t="e">
        <v>#REF!</v>
      </c>
      <c r="H372" s="91"/>
      <c r="I372" s="102" t="s">
        <v>525</v>
      </c>
      <c r="J372" s="102" t="s">
        <v>1130</v>
      </c>
      <c r="K372" s="99" t="s">
        <v>251</v>
      </c>
      <c r="L372" s="102" t="s">
        <v>269</v>
      </c>
      <c r="M372" s="102" t="s">
        <v>526</v>
      </c>
      <c r="N372" s="112" t="str">
        <f t="shared" si="82"/>
        <v>該当しない
N/A</v>
      </c>
      <c r="O372" s="112" t="str">
        <f t="shared" si="71"/>
        <v>No</v>
      </c>
    </row>
    <row r="373" spans="1:15" ht="189">
      <c r="A373" s="94" t="s">
        <v>1140</v>
      </c>
      <c r="B373" s="94" t="s">
        <v>1125</v>
      </c>
      <c r="C373" s="94" t="s">
        <v>336</v>
      </c>
      <c r="D373" s="94" t="s">
        <v>1141</v>
      </c>
      <c r="E373" s="91" t="e">
        <v>#REF!</v>
      </c>
      <c r="F373" s="91" t="e">
        <v>#REF!</v>
      </c>
      <c r="G373" s="91" t="e">
        <v>#REF!</v>
      </c>
      <c r="H373" s="91"/>
      <c r="I373" s="102" t="s">
        <v>525</v>
      </c>
      <c r="J373" s="102" t="s">
        <v>1130</v>
      </c>
      <c r="K373" s="99" t="s">
        <v>251</v>
      </c>
      <c r="L373" s="102" t="s">
        <v>269</v>
      </c>
      <c r="M373" s="102" t="s">
        <v>526</v>
      </c>
      <c r="N373" s="112" t="str">
        <f t="shared" si="82"/>
        <v>該当しない
N/A</v>
      </c>
      <c r="O373" s="112" t="str">
        <f t="shared" si="71"/>
        <v>No</v>
      </c>
    </row>
    <row r="374" spans="1:15" ht="202.5">
      <c r="A374" s="94" t="s">
        <v>1142</v>
      </c>
      <c r="B374" s="94" t="s">
        <v>1125</v>
      </c>
      <c r="C374" s="94" t="s">
        <v>336</v>
      </c>
      <c r="D374" s="94" t="s">
        <v>1143</v>
      </c>
      <c r="E374" s="91" t="e">
        <v>#REF!</v>
      </c>
      <c r="F374" s="91" t="e">
        <v>#REF!</v>
      </c>
      <c r="G374" s="91" t="e">
        <v>#REF!</v>
      </c>
      <c r="H374" s="91"/>
      <c r="I374" s="102" t="s">
        <v>525</v>
      </c>
      <c r="J374" s="102" t="s">
        <v>1130</v>
      </c>
      <c r="K374" s="99" t="s">
        <v>251</v>
      </c>
      <c r="L374" s="102" t="s">
        <v>269</v>
      </c>
      <c r="M374" s="102" t="s">
        <v>526</v>
      </c>
      <c r="N374" s="112" t="str">
        <f t="shared" si="82"/>
        <v>該当しない
N/A</v>
      </c>
      <c r="O374" s="112" t="str">
        <f t="shared" si="71"/>
        <v>No</v>
      </c>
    </row>
    <row r="375" spans="1:15" ht="202.5">
      <c r="A375" s="94" t="s">
        <v>1144</v>
      </c>
      <c r="B375" s="94" t="s">
        <v>1125</v>
      </c>
      <c r="C375" s="94" t="s">
        <v>336</v>
      </c>
      <c r="D375" s="94" t="s">
        <v>1145</v>
      </c>
      <c r="E375" s="91" t="e">
        <v>#REF!</v>
      </c>
      <c r="F375" s="91" t="e">
        <v>#REF!</v>
      </c>
      <c r="G375" s="91" t="e">
        <v>#REF!</v>
      </c>
      <c r="H375" s="91"/>
      <c r="I375" s="102" t="s">
        <v>525</v>
      </c>
      <c r="J375" s="102" t="s">
        <v>1130</v>
      </c>
      <c r="K375" s="99" t="s">
        <v>251</v>
      </c>
      <c r="L375" s="102" t="s">
        <v>269</v>
      </c>
      <c r="M375" s="102" t="s">
        <v>526</v>
      </c>
      <c r="N375" s="112" t="str">
        <f t="shared" si="82"/>
        <v>該当しない
N/A</v>
      </c>
      <c r="O375" s="112" t="str">
        <f t="shared" si="71"/>
        <v>No</v>
      </c>
    </row>
    <row r="376" spans="1:15" ht="202.5">
      <c r="A376" s="94" t="s">
        <v>1146</v>
      </c>
      <c r="B376" s="94" t="s">
        <v>1125</v>
      </c>
      <c r="C376" s="94" t="s">
        <v>336</v>
      </c>
      <c r="D376" s="94" t="s">
        <v>1147</v>
      </c>
      <c r="E376" s="91" t="e">
        <v>#REF!</v>
      </c>
      <c r="F376" s="91" t="e">
        <v>#REF!</v>
      </c>
      <c r="G376" s="91" t="e">
        <v>#REF!</v>
      </c>
      <c r="H376" s="91"/>
      <c r="I376" s="102" t="s">
        <v>525</v>
      </c>
      <c r="J376" s="102" t="s">
        <v>1130</v>
      </c>
      <c r="K376" s="99" t="s">
        <v>251</v>
      </c>
      <c r="L376" s="102" t="s">
        <v>269</v>
      </c>
      <c r="M376" s="102" t="s">
        <v>526</v>
      </c>
      <c r="N376" s="112" t="str">
        <f t="shared" si="82"/>
        <v>該当しない
N/A</v>
      </c>
      <c r="O376" s="112" t="str">
        <f t="shared" si="71"/>
        <v>No</v>
      </c>
    </row>
    <row r="377" spans="1:15" ht="216">
      <c r="A377" s="94" t="s">
        <v>1148</v>
      </c>
      <c r="B377" s="94" t="s">
        <v>1125</v>
      </c>
      <c r="C377" s="94" t="s">
        <v>336</v>
      </c>
      <c r="D377" s="94" t="s">
        <v>1149</v>
      </c>
      <c r="E377" s="91" t="e">
        <v>#REF!</v>
      </c>
      <c r="F377" s="91" t="e">
        <v>#REF!</v>
      </c>
      <c r="G377" s="91" t="e">
        <v>#REF!</v>
      </c>
      <c r="H377" s="91"/>
      <c r="I377" s="102" t="s">
        <v>525</v>
      </c>
      <c r="J377" s="102" t="s">
        <v>1130</v>
      </c>
      <c r="K377" s="99" t="s">
        <v>251</v>
      </c>
      <c r="L377" s="102" t="s">
        <v>269</v>
      </c>
      <c r="M377" s="102" t="s">
        <v>526</v>
      </c>
      <c r="N377" s="112" t="str">
        <f t="shared" si="82"/>
        <v>該当しない
N/A</v>
      </c>
      <c r="O377" s="112" t="str">
        <f t="shared" si="71"/>
        <v>No</v>
      </c>
    </row>
    <row r="378" spans="1:15" ht="216">
      <c r="A378" s="94" t="s">
        <v>1150</v>
      </c>
      <c r="B378" s="94" t="s">
        <v>1125</v>
      </c>
      <c r="C378" s="94" t="s">
        <v>336</v>
      </c>
      <c r="D378" s="94" t="s">
        <v>1151</v>
      </c>
      <c r="E378" s="91" t="e">
        <v>#REF!</v>
      </c>
      <c r="F378" s="91" t="e">
        <v>#REF!</v>
      </c>
      <c r="G378" s="91" t="e">
        <v>#REF!</v>
      </c>
      <c r="H378" s="91"/>
      <c r="I378" s="102" t="s">
        <v>525</v>
      </c>
      <c r="J378" s="102" t="s">
        <v>1130</v>
      </c>
      <c r="K378" s="99" t="s">
        <v>251</v>
      </c>
      <c r="L378" s="102" t="s">
        <v>269</v>
      </c>
      <c r="M378" s="102" t="s">
        <v>526</v>
      </c>
      <c r="N378" s="112" t="str">
        <f t="shared" si="82"/>
        <v>該当しない
N/A</v>
      </c>
      <c r="O378" s="112" t="str">
        <f t="shared" si="71"/>
        <v>No</v>
      </c>
    </row>
    <row r="379" spans="1:15" ht="229.5">
      <c r="A379" s="94" t="s">
        <v>1152</v>
      </c>
      <c r="B379" s="94" t="s">
        <v>1125</v>
      </c>
      <c r="C379" s="94" t="s">
        <v>336</v>
      </c>
      <c r="D379" s="94" t="s">
        <v>1153</v>
      </c>
      <c r="E379" s="91" t="e">
        <v>#REF!</v>
      </c>
      <c r="F379" s="91" t="e">
        <v>#REF!</v>
      </c>
      <c r="G379" s="91" t="e">
        <v>#REF!</v>
      </c>
      <c r="H379" s="91"/>
      <c r="I379" s="102" t="s">
        <v>525</v>
      </c>
      <c r="J379" s="102" t="s">
        <v>1130</v>
      </c>
      <c r="K379" s="99" t="s">
        <v>251</v>
      </c>
      <c r="L379" s="102" t="s">
        <v>269</v>
      </c>
      <c r="M379" s="102" t="s">
        <v>526</v>
      </c>
      <c r="N379" s="112" t="str">
        <f t="shared" si="82"/>
        <v>該当しない
N/A</v>
      </c>
      <c r="O379" s="112" t="str">
        <f t="shared" si="71"/>
        <v>No</v>
      </c>
    </row>
  </sheetData>
  <sheetProtection algorithmName="SHA-512" hashValue="RBXpWck5jd0eu7ZJbSTnB6iBIIyemjysHDAqBBTS/Md0XUOVMZFHMP2c9fv8q2+Kbokp1lnEOYFTAOBKD0tACw==" saltValue="qs0jycEySOjUEPJEbz3Wlg==" spinCount="100000" sheet="1" objects="1" scenarios="1"/>
  <autoFilter ref="A1:O486"/>
  <phoneticPr fontId="1"/>
  <dataValidations count="2">
    <dataValidation type="list" allowBlank="1" showInputMessage="1" showErrorMessage="1" sqref="L10">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I2:J10 M2:M10 L2:L9">
      <formula1>#REF!</formula1>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507"/>
  <sheetViews>
    <sheetView topLeftCell="A390" zoomScale="70" zoomScaleNormal="70" workbookViewId="0">
      <selection activeCell="B391" sqref="B391"/>
    </sheetView>
  </sheetViews>
  <sheetFormatPr defaultRowHeight="15"/>
  <cols>
    <col min="1" max="1" width="66.42578125" bestFit="1" customWidth="1"/>
    <col min="2" max="2" width="74.7109375" customWidth="1"/>
    <col min="3" max="3" width="93.42578125" customWidth="1"/>
    <col min="4" max="4" width="7.42578125" customWidth="1"/>
    <col min="5" max="5" width="7.5703125" hidden="1" customWidth="1"/>
    <col min="6" max="6" width="7.140625" hidden="1" customWidth="1"/>
    <col min="7" max="7" width="9.28515625" hidden="1" customWidth="1"/>
    <col min="8" max="8" width="0" hidden="1" customWidth="1"/>
  </cols>
  <sheetData>
    <row r="1" spans="1:15" ht="135">
      <c r="A1" s="89" t="s">
        <v>233</v>
      </c>
      <c r="B1" s="89" t="s">
        <v>25</v>
      </c>
      <c r="C1" s="90" t="s">
        <v>234</v>
      </c>
      <c r="D1" s="90" t="s">
        <v>1154</v>
      </c>
      <c r="E1" s="89" t="s">
        <v>236</v>
      </c>
      <c r="F1" s="89" t="s">
        <v>237</v>
      </c>
      <c r="G1" s="89" t="s">
        <v>238</v>
      </c>
      <c r="H1" s="107"/>
      <c r="I1" s="106" t="s">
        <v>239</v>
      </c>
      <c r="J1" s="106" t="s">
        <v>240</v>
      </c>
      <c r="K1" s="3" t="s">
        <v>1155</v>
      </c>
      <c r="L1" s="3" t="s">
        <v>242</v>
      </c>
      <c r="M1" s="3" t="s">
        <v>1156</v>
      </c>
      <c r="N1" s="3" t="s">
        <v>1157</v>
      </c>
      <c r="O1" s="3" t="s">
        <v>1158</v>
      </c>
    </row>
    <row r="2" spans="1:15" ht="148.5">
      <c r="A2" s="94" t="s">
        <v>246</v>
      </c>
      <c r="B2" s="95" t="s">
        <v>247</v>
      </c>
      <c r="C2" s="95" t="s">
        <v>248</v>
      </c>
      <c r="D2" s="95" t="s">
        <v>249</v>
      </c>
      <c r="E2" s="91" t="e">
        <v>#REF!</v>
      </c>
      <c r="F2" s="91" t="e">
        <v>#REF!</v>
      </c>
      <c r="G2" s="91" t="e">
        <v>#REF!</v>
      </c>
      <c r="H2" s="91"/>
      <c r="I2" s="102" t="s">
        <v>250</v>
      </c>
      <c r="J2" s="102" t="s">
        <v>250</v>
      </c>
      <c r="K2" s="95" t="s">
        <v>251</v>
      </c>
      <c r="L2" s="102" t="s">
        <v>252</v>
      </c>
      <c r="M2" s="102" t="s">
        <v>253</v>
      </c>
      <c r="N2" t="str">
        <f>IF(I2="該当する
Application period ends by the end of January 2023","該当する
Application period ends by the end of January 2023",IF(J2="該当する
Application period ends by the end of January 2023","該当する
Application period ends by the end of January 2023",IF(I2="未定
TBD","未定
TBD",IF(J2="未定
TBD","未定
TBD",IF(I2="該当しない
N/A","該当しない
N/A",IF(J2="該当しない
N/A","該当しない
N/A",""))))))</f>
        <v>未定
TBD</v>
      </c>
      <c r="O2" t="str">
        <f>IF(N2="未定
TBD","TBD",IF(N2="該当する
Application period ends by the end of January 2023","Yes","No"))</f>
        <v>TBD</v>
      </c>
    </row>
    <row r="3" spans="1:15" ht="148.5">
      <c r="A3" s="94" t="s">
        <v>254</v>
      </c>
      <c r="B3" s="94" t="s">
        <v>247</v>
      </c>
      <c r="C3" s="94" t="s">
        <v>248</v>
      </c>
      <c r="D3" s="94" t="s">
        <v>249</v>
      </c>
      <c r="E3" s="91" t="e">
        <v>#REF!</v>
      </c>
      <c r="F3" s="91" t="e">
        <v>#REF!</v>
      </c>
      <c r="G3" s="91" t="e">
        <v>#REF!</v>
      </c>
      <c r="H3" s="91"/>
      <c r="I3" s="102" t="s">
        <v>250</v>
      </c>
      <c r="J3" s="102" t="s">
        <v>250</v>
      </c>
      <c r="K3" s="94" t="s">
        <v>251</v>
      </c>
      <c r="L3" s="102" t="s">
        <v>252</v>
      </c>
      <c r="M3" s="102" t="s">
        <v>253</v>
      </c>
      <c r="N3" t="str">
        <f t="shared" ref="N3:N7" si="0">IF(I3="該当する
Application period ends by the end of January 2023","該当する
Application period ends by the end of January 2023",IF(J3="該当する
Application period ends by the end of January 2023","該当する
Application period ends by the end of January 2023",IF(I3="未定
TBD","未定
TBD",IF(J3="未定
TBD","未定
TBD",IF(I3="該当しない
N/A","該当しない
N/A",IF(J3="該当しない
N/A","該当しない
N/A",""))))))</f>
        <v>未定
TBD</v>
      </c>
      <c r="O3" t="str">
        <f t="shared" ref="O3:O66" si="1">IF(N3="未定
TBD","TBD",IF(N3="該当する
Application period ends by the end of January 2023","Yes","No"))</f>
        <v>TBD</v>
      </c>
    </row>
    <row r="4" spans="1:15" ht="148.5">
      <c r="A4" s="94" t="s">
        <v>255</v>
      </c>
      <c r="B4" s="94" t="s">
        <v>247</v>
      </c>
      <c r="C4" s="94" t="s">
        <v>248</v>
      </c>
      <c r="D4" s="94" t="s">
        <v>249</v>
      </c>
      <c r="E4" s="91" t="e">
        <v>#REF!</v>
      </c>
      <c r="F4" s="91" t="e">
        <v>#REF!</v>
      </c>
      <c r="G4" s="91" t="e">
        <v>#REF!</v>
      </c>
      <c r="H4" s="91"/>
      <c r="I4" s="102" t="s">
        <v>250</v>
      </c>
      <c r="J4" s="102" t="s">
        <v>250</v>
      </c>
      <c r="K4" s="94" t="s">
        <v>251</v>
      </c>
      <c r="L4" s="102" t="s">
        <v>252</v>
      </c>
      <c r="M4" s="102" t="s">
        <v>253</v>
      </c>
      <c r="N4" t="str">
        <f t="shared" si="0"/>
        <v>未定
TBD</v>
      </c>
      <c r="O4" t="str">
        <f t="shared" si="1"/>
        <v>TBD</v>
      </c>
    </row>
    <row r="5" spans="1:15" ht="202.5">
      <c r="A5" s="94" t="s">
        <v>256</v>
      </c>
      <c r="B5" s="94" t="s">
        <v>247</v>
      </c>
      <c r="C5" s="94" t="s">
        <v>248</v>
      </c>
      <c r="D5" s="94" t="s">
        <v>257</v>
      </c>
      <c r="E5" s="91" t="e">
        <v>#REF!</v>
      </c>
      <c r="F5" s="91" t="e">
        <v>#REF!</v>
      </c>
      <c r="G5" s="91" t="e">
        <v>#REF!</v>
      </c>
      <c r="H5" s="91"/>
      <c r="I5" s="102" t="s">
        <v>250</v>
      </c>
      <c r="J5" s="102" t="s">
        <v>250</v>
      </c>
      <c r="K5" s="94" t="s">
        <v>251</v>
      </c>
      <c r="L5" s="102" t="s">
        <v>252</v>
      </c>
      <c r="M5" s="102" t="s">
        <v>258</v>
      </c>
      <c r="N5" t="str">
        <f t="shared" si="0"/>
        <v>未定
TBD</v>
      </c>
      <c r="O5" t="str">
        <f t="shared" si="1"/>
        <v>TBD</v>
      </c>
    </row>
    <row r="6" spans="1:15" ht="148.5">
      <c r="A6" s="94" t="s">
        <v>259</v>
      </c>
      <c r="B6" s="94" t="s">
        <v>247</v>
      </c>
      <c r="C6" s="94" t="s">
        <v>248</v>
      </c>
      <c r="D6" s="94" t="s">
        <v>260</v>
      </c>
      <c r="E6" s="91" t="e">
        <v>#REF!</v>
      </c>
      <c r="F6" s="91" t="e">
        <v>#REF!</v>
      </c>
      <c r="G6" s="91" t="e">
        <v>#REF!</v>
      </c>
      <c r="H6" s="91"/>
      <c r="I6" s="102" t="s">
        <v>250</v>
      </c>
      <c r="J6" s="102" t="s">
        <v>250</v>
      </c>
      <c r="K6" s="94" t="s">
        <v>251</v>
      </c>
      <c r="L6" s="102" t="s">
        <v>252</v>
      </c>
      <c r="M6" s="102" t="s">
        <v>253</v>
      </c>
      <c r="N6" t="str">
        <f t="shared" si="0"/>
        <v>未定
TBD</v>
      </c>
      <c r="O6" t="str">
        <f t="shared" si="1"/>
        <v>TBD</v>
      </c>
    </row>
    <row r="7" spans="1:15" ht="148.5">
      <c r="A7" s="94" t="s">
        <v>261</v>
      </c>
      <c r="B7" s="94" t="s">
        <v>247</v>
      </c>
      <c r="C7" s="94" t="s">
        <v>262</v>
      </c>
      <c r="D7" s="94" t="s">
        <v>263</v>
      </c>
      <c r="E7" s="91" t="e">
        <v>#REF!</v>
      </c>
      <c r="F7" s="91" t="e">
        <v>#REF!</v>
      </c>
      <c r="G7" s="91" t="e">
        <v>#REF!</v>
      </c>
      <c r="H7" s="91"/>
      <c r="I7" s="102" t="s">
        <v>250</v>
      </c>
      <c r="J7" s="102" t="s">
        <v>250</v>
      </c>
      <c r="K7" s="94" t="s">
        <v>251</v>
      </c>
      <c r="L7" s="102" t="s">
        <v>252</v>
      </c>
      <c r="M7" s="102" t="s">
        <v>253</v>
      </c>
      <c r="N7" t="str">
        <f t="shared" si="0"/>
        <v>未定
TBD</v>
      </c>
      <c r="O7" t="str">
        <f t="shared" si="1"/>
        <v>TBD</v>
      </c>
    </row>
    <row r="8" spans="1:15" ht="67.5">
      <c r="A8" s="94" t="s">
        <v>1159</v>
      </c>
      <c r="B8" s="94" t="s">
        <v>247</v>
      </c>
      <c r="C8" s="94" t="s">
        <v>1160</v>
      </c>
      <c r="D8" s="94" t="s">
        <v>316</v>
      </c>
      <c r="E8" s="91" t="e">
        <v>#REF!</v>
      </c>
      <c r="F8" s="91" t="e">
        <v>#REF!</v>
      </c>
      <c r="G8" s="91" t="e">
        <v>#REF!</v>
      </c>
      <c r="H8" s="91"/>
      <c r="I8" s="102" t="s">
        <v>250</v>
      </c>
      <c r="J8" s="102" t="s">
        <v>268</v>
      </c>
      <c r="K8" s="94" t="s">
        <v>251</v>
      </c>
      <c r="L8" s="102" t="s">
        <v>269</v>
      </c>
      <c r="M8" s="102" t="s">
        <v>258</v>
      </c>
      <c r="N8" t="str">
        <f>I8</f>
        <v>未定
TBD</v>
      </c>
      <c r="O8" t="str">
        <f t="shared" si="1"/>
        <v>TBD</v>
      </c>
    </row>
    <row r="9" spans="1:15" ht="229.5">
      <c r="A9" s="94" t="s">
        <v>1161</v>
      </c>
      <c r="B9" s="94" t="s">
        <v>283</v>
      </c>
      <c r="C9" s="94" t="s">
        <v>284</v>
      </c>
      <c r="D9" s="94" t="s">
        <v>1162</v>
      </c>
      <c r="E9" s="91" t="e">
        <v>#REF!</v>
      </c>
      <c r="F9" s="91" t="e">
        <v>#REF!</v>
      </c>
      <c r="G9" s="91" t="e">
        <v>#REF!</v>
      </c>
      <c r="H9" s="91"/>
      <c r="I9" s="102"/>
      <c r="J9" s="102" t="s">
        <v>274</v>
      </c>
      <c r="K9" s="100" t="s">
        <v>251</v>
      </c>
      <c r="L9" s="102" t="s">
        <v>286</v>
      </c>
      <c r="M9" s="102" t="s">
        <v>275</v>
      </c>
      <c r="N9" t="str">
        <f>J9</f>
        <v>該当しない
N/A</v>
      </c>
      <c r="O9" t="str">
        <f t="shared" si="1"/>
        <v>No</v>
      </c>
    </row>
    <row r="10" spans="1:15" ht="297">
      <c r="A10" s="94" t="s">
        <v>1163</v>
      </c>
      <c r="B10" s="94" t="s">
        <v>283</v>
      </c>
      <c r="C10" s="94" t="s">
        <v>284</v>
      </c>
      <c r="D10" s="94" t="s">
        <v>1164</v>
      </c>
      <c r="E10" s="91" t="e">
        <v>#REF!</v>
      </c>
      <c r="F10" s="91" t="e">
        <v>#REF!</v>
      </c>
      <c r="G10" s="91" t="e">
        <v>#REF!</v>
      </c>
      <c r="H10" s="91"/>
      <c r="I10" s="102"/>
      <c r="J10" s="102" t="s">
        <v>274</v>
      </c>
      <c r="K10" s="100" t="s">
        <v>251</v>
      </c>
      <c r="L10" s="102" t="s">
        <v>286</v>
      </c>
      <c r="M10" s="102" t="s">
        <v>275</v>
      </c>
      <c r="N10" t="str">
        <f t="shared" ref="N10:N11" si="2">J10</f>
        <v>該当しない
N/A</v>
      </c>
      <c r="O10" t="str">
        <f t="shared" si="1"/>
        <v>No</v>
      </c>
    </row>
    <row r="11" spans="1:15" ht="297">
      <c r="A11" s="94" t="s">
        <v>1165</v>
      </c>
      <c r="B11" s="94" t="s">
        <v>283</v>
      </c>
      <c r="C11" s="94" t="s">
        <v>284</v>
      </c>
      <c r="D11" s="94" t="s">
        <v>1166</v>
      </c>
      <c r="E11" s="91" t="e">
        <v>#REF!</v>
      </c>
      <c r="F11" s="91" t="e">
        <v>#REF!</v>
      </c>
      <c r="G11" s="91" t="e">
        <v>#REF!</v>
      </c>
      <c r="H11" s="91"/>
      <c r="I11" s="102"/>
      <c r="J11" s="102" t="s">
        <v>274</v>
      </c>
      <c r="K11" s="100" t="s">
        <v>251</v>
      </c>
      <c r="L11" s="102" t="s">
        <v>286</v>
      </c>
      <c r="M11" s="102" t="s">
        <v>275</v>
      </c>
      <c r="N11" t="str">
        <f t="shared" si="2"/>
        <v>該当しない
N/A</v>
      </c>
      <c r="O11" t="str">
        <f t="shared" si="1"/>
        <v>No</v>
      </c>
    </row>
    <row r="12" spans="1:15" ht="409.5">
      <c r="A12" s="94" t="s">
        <v>301</v>
      </c>
      <c r="B12" s="94" t="s">
        <v>302</v>
      </c>
      <c r="C12" s="94" t="s">
        <v>303</v>
      </c>
      <c r="D12" s="94" t="s">
        <v>304</v>
      </c>
      <c r="E12" s="91" t="e">
        <v>#REF!</v>
      </c>
      <c r="F12" s="91" t="e">
        <v>#REF!</v>
      </c>
      <c r="G12" s="91" t="e">
        <v>#REF!</v>
      </c>
      <c r="H12" s="91"/>
      <c r="I12" s="102" t="s">
        <v>250</v>
      </c>
      <c r="J12" s="102" t="s">
        <v>250</v>
      </c>
      <c r="K12" s="100" t="s">
        <v>251</v>
      </c>
      <c r="L12" s="102" t="s">
        <v>252</v>
      </c>
      <c r="M12" s="102" t="s">
        <v>253</v>
      </c>
      <c r="N12" t="str">
        <f t="shared" ref="N12:N13" si="3">IF(I12="該当する
Application period ends by the end of January 2023","該当する
Application period ends by the end of January 2023",IF(J12="該当する
Application period ends by the end of January 2023","該当する
Application period ends by the end of January 2023",IF(I12="未定
TBD","未定
TBD",IF(J12="未定
TBD","未定
TBD",IF(I12="該当しない
N/A","該当しない
N/A",IF(J12="該当しない
N/A","該当しない
N/A",""))))))</f>
        <v>未定
TBD</v>
      </c>
      <c r="O12" t="str">
        <f t="shared" si="1"/>
        <v>TBD</v>
      </c>
    </row>
    <row r="13" spans="1:15" ht="409.5">
      <c r="A13" s="94" t="s">
        <v>305</v>
      </c>
      <c r="B13" s="94" t="s">
        <v>302</v>
      </c>
      <c r="C13" s="94" t="s">
        <v>306</v>
      </c>
      <c r="D13" s="94" t="s">
        <v>307</v>
      </c>
      <c r="E13" s="91" t="e">
        <v>#REF!</v>
      </c>
      <c r="F13" s="91" t="e">
        <v>#REF!</v>
      </c>
      <c r="G13" s="91" t="e">
        <v>#REF!</v>
      </c>
      <c r="H13" s="91"/>
      <c r="I13" s="102" t="s">
        <v>250</v>
      </c>
      <c r="J13" s="102" t="s">
        <v>250</v>
      </c>
      <c r="K13" s="100" t="s">
        <v>251</v>
      </c>
      <c r="L13" s="102" t="s">
        <v>252</v>
      </c>
      <c r="M13" s="102" t="s">
        <v>258</v>
      </c>
      <c r="N13" t="str">
        <f t="shared" si="3"/>
        <v>未定
TBD</v>
      </c>
      <c r="O13" t="str">
        <f t="shared" si="1"/>
        <v>TBD</v>
      </c>
    </row>
    <row r="14" spans="1:15" ht="409.5">
      <c r="A14" s="94" t="s">
        <v>308</v>
      </c>
      <c r="B14" s="94" t="s">
        <v>302</v>
      </c>
      <c r="C14" s="94" t="s">
        <v>309</v>
      </c>
      <c r="D14" s="94" t="s">
        <v>310</v>
      </c>
      <c r="E14" s="91" t="e">
        <v>#REF!</v>
      </c>
      <c r="F14" s="91" t="e">
        <v>#REF!</v>
      </c>
      <c r="G14" s="91" t="e">
        <v>#REF!</v>
      </c>
      <c r="H14" s="91"/>
      <c r="I14" s="102" t="s">
        <v>274</v>
      </c>
      <c r="J14" s="102" t="s">
        <v>280</v>
      </c>
      <c r="K14" s="100" t="s">
        <v>251</v>
      </c>
      <c r="L14" s="102" t="s">
        <v>286</v>
      </c>
      <c r="M14" s="102" t="s">
        <v>281</v>
      </c>
      <c r="N14" t="str">
        <f t="shared" ref="N14:N15" si="4">J14</f>
        <v>未定
TBD</v>
      </c>
      <c r="O14" t="str">
        <f t="shared" si="1"/>
        <v>TBD</v>
      </c>
    </row>
    <row r="15" spans="1:15" ht="409.5">
      <c r="A15" s="94" t="s">
        <v>311</v>
      </c>
      <c r="B15" s="94" t="s">
        <v>302</v>
      </c>
      <c r="C15" s="94" t="s">
        <v>309</v>
      </c>
      <c r="D15" s="94" t="s">
        <v>312</v>
      </c>
      <c r="E15" s="91" t="e">
        <v>#REF!</v>
      </c>
      <c r="F15" s="91" t="e">
        <v>#REF!</v>
      </c>
      <c r="G15" s="91" t="e">
        <v>#REF!</v>
      </c>
      <c r="H15" s="91"/>
      <c r="I15" s="102" t="s">
        <v>274</v>
      </c>
      <c r="J15" s="102" t="s">
        <v>280</v>
      </c>
      <c r="K15" s="100" t="s">
        <v>251</v>
      </c>
      <c r="L15" s="102" t="s">
        <v>286</v>
      </c>
      <c r="M15" s="102" t="s">
        <v>281</v>
      </c>
      <c r="N15" t="str">
        <f t="shared" si="4"/>
        <v>未定
TBD</v>
      </c>
      <c r="O15" t="str">
        <f t="shared" si="1"/>
        <v>TBD</v>
      </c>
    </row>
    <row r="16" spans="1:15" ht="148.5">
      <c r="A16" s="94" t="s">
        <v>1167</v>
      </c>
      <c r="B16" s="94" t="s">
        <v>314</v>
      </c>
      <c r="C16" s="94" t="s">
        <v>1168</v>
      </c>
      <c r="D16" s="94" t="s">
        <v>1169</v>
      </c>
      <c r="E16" s="91" t="e">
        <v>#REF!</v>
      </c>
      <c r="F16" s="91" t="e">
        <v>#REF!</v>
      </c>
      <c r="G16" s="91" t="e">
        <v>#REF!</v>
      </c>
      <c r="H16" s="91"/>
      <c r="I16" s="102" t="s">
        <v>280</v>
      </c>
      <c r="J16" s="102" t="s">
        <v>280</v>
      </c>
      <c r="K16" s="100" t="s">
        <v>251</v>
      </c>
      <c r="L16" s="102" t="s">
        <v>318</v>
      </c>
      <c r="M16" s="102" t="s">
        <v>281</v>
      </c>
      <c r="N16" t="str">
        <f t="shared" ref="N16:N17" si="5">IF(I16="該当する
Application period ends by the end of January 2023","該当する
Application period ends by the end of January 2023",IF(J16="該当する
Application period ends by the end of January 2023","該当する
Application period ends by the end of January 2023",IF(I16="未定
TBD","未定
TBD",IF(J16="未定
TBD","未定
TBD",IF(I16="該当しない
N/A","該当しない
N/A",IF(J16="該当しない
N/A","該当しない
N/A",""))))))</f>
        <v>未定
TBD</v>
      </c>
      <c r="O16" t="str">
        <f t="shared" si="1"/>
        <v>TBD</v>
      </c>
    </row>
    <row r="17" spans="1:15" ht="148.5">
      <c r="A17" s="94" t="s">
        <v>1170</v>
      </c>
      <c r="B17" s="94" t="s">
        <v>314</v>
      </c>
      <c r="C17" s="94" t="s">
        <v>1168</v>
      </c>
      <c r="D17" s="94" t="s">
        <v>1169</v>
      </c>
      <c r="E17" s="91" t="e">
        <v>#REF!</v>
      </c>
      <c r="F17" s="91" t="e">
        <v>#REF!</v>
      </c>
      <c r="G17" s="91" t="e">
        <v>#REF!</v>
      </c>
      <c r="H17" s="91"/>
      <c r="I17" s="102" t="s">
        <v>280</v>
      </c>
      <c r="J17" s="102" t="s">
        <v>280</v>
      </c>
      <c r="K17" s="100" t="s">
        <v>251</v>
      </c>
      <c r="L17" s="102" t="s">
        <v>318</v>
      </c>
      <c r="M17" s="102" t="s">
        <v>281</v>
      </c>
      <c r="N17" t="str">
        <f t="shared" si="5"/>
        <v>未定
TBD</v>
      </c>
      <c r="O17" t="str">
        <f t="shared" si="1"/>
        <v>TBD</v>
      </c>
    </row>
    <row r="18" spans="1:15" ht="121.5">
      <c r="A18" s="94" t="s">
        <v>1171</v>
      </c>
      <c r="B18" s="94" t="s">
        <v>314</v>
      </c>
      <c r="C18" s="94" t="s">
        <v>345</v>
      </c>
      <c r="D18" s="94" t="s">
        <v>1172</v>
      </c>
      <c r="E18" s="91" t="e">
        <v>#REF!</v>
      </c>
      <c r="F18" s="91" t="e">
        <v>#REF!</v>
      </c>
      <c r="G18" s="91" t="e">
        <v>#REF!</v>
      </c>
      <c r="H18" s="91"/>
      <c r="I18" s="102" t="s">
        <v>274</v>
      </c>
      <c r="J18" s="102" t="s">
        <v>274</v>
      </c>
      <c r="K18" s="100" t="s">
        <v>251</v>
      </c>
      <c r="L18" s="102" t="s">
        <v>269</v>
      </c>
      <c r="M18" s="102" t="s">
        <v>281</v>
      </c>
      <c r="N18" t="str">
        <f>I18</f>
        <v>該当しない
N/A</v>
      </c>
      <c r="O18" t="str">
        <f t="shared" si="1"/>
        <v>No</v>
      </c>
    </row>
    <row r="19" spans="1:15" ht="148.5">
      <c r="A19" s="94" t="s">
        <v>313</v>
      </c>
      <c r="B19" s="94" t="s">
        <v>314</v>
      </c>
      <c r="C19" s="94" t="s">
        <v>315</v>
      </c>
      <c r="D19" s="94" t="s">
        <v>316</v>
      </c>
      <c r="E19" s="91" t="e">
        <v>#REF!</v>
      </c>
      <c r="F19" s="91" t="e">
        <v>#REF!</v>
      </c>
      <c r="G19" s="91" t="e">
        <v>#REF!</v>
      </c>
      <c r="H19" s="91"/>
      <c r="I19" s="102" t="s">
        <v>1173</v>
      </c>
      <c r="J19" s="102" t="s">
        <v>274</v>
      </c>
      <c r="K19" s="100" t="s">
        <v>251</v>
      </c>
      <c r="L19" s="102" t="s">
        <v>318</v>
      </c>
      <c r="M19" s="102" t="s">
        <v>281</v>
      </c>
      <c r="N19" t="str">
        <f>IF(I19="該当する
Application period ends by the end of January 2023","該当する
Application period ends by the end of January 2023",IF(J19="該当する
Application period ends by the end of January 2023","該当する
Application period ends by the end of January 2023",IF(I19="未定
TBD","未定
TBD",IF(J19="未定
TBD","未定
TBD",IF(I19="該当しない
N/A","該当しない
N/A",IF(J19="該当しない
N/A","該当しない
N/A",""))))))</f>
        <v>未定
TBD</v>
      </c>
      <c r="O19" t="str">
        <f t="shared" si="1"/>
        <v>TBD</v>
      </c>
    </row>
    <row r="20" spans="1:15" ht="148.5">
      <c r="A20" s="94" t="s">
        <v>1174</v>
      </c>
      <c r="B20" s="94" t="s">
        <v>1175</v>
      </c>
      <c r="C20" s="94" t="s">
        <v>1176</v>
      </c>
      <c r="D20" s="94" t="s">
        <v>1177</v>
      </c>
      <c r="E20" s="91" t="e">
        <v>#REF!</v>
      </c>
      <c r="F20" s="91" t="e">
        <v>#REF!</v>
      </c>
      <c r="G20" s="91" t="e">
        <v>#REF!</v>
      </c>
      <c r="H20" s="91"/>
      <c r="I20" s="102" t="s">
        <v>274</v>
      </c>
      <c r="J20" s="102" t="s">
        <v>338</v>
      </c>
      <c r="K20" s="100" t="s">
        <v>251</v>
      </c>
      <c r="L20" s="102" t="s">
        <v>318</v>
      </c>
      <c r="M20" s="102" t="s">
        <v>281</v>
      </c>
      <c r="N20" t="str">
        <f t="shared" ref="N20" si="6">IF(I20="該当する
Application period ends by the end of January 2023","該当する
Application period ends by the end of January 2023",IF(J20="該当する
Application period ends by the end of January 2023","該当する
Application period ends by the end of January 2023",IF(I20="未定
TBD","未定
TBD",IF(J20="未定
TBD","未定
TBD",IF(I20="該当しない
N/A","該当しない
N/A",IF(J20="該当しない
N/A","該当しない
N/A",""))))))</f>
        <v>該当する
Application period ends by the end of January 2023</v>
      </c>
      <c r="O20" t="str">
        <f t="shared" si="1"/>
        <v>Yes</v>
      </c>
    </row>
    <row r="21" spans="1:15" ht="67.5">
      <c r="A21" s="94" t="s">
        <v>1178</v>
      </c>
      <c r="B21" s="94" t="s">
        <v>1179</v>
      </c>
      <c r="C21" s="94" t="s">
        <v>1180</v>
      </c>
      <c r="D21" s="94" t="s">
        <v>316</v>
      </c>
      <c r="E21" s="91" t="e">
        <v>#REF!</v>
      </c>
      <c r="F21" s="91" t="e">
        <v>#REF!</v>
      </c>
      <c r="G21" s="91" t="e">
        <v>#REF!</v>
      </c>
      <c r="H21" s="91"/>
      <c r="I21" s="102" t="s">
        <v>274</v>
      </c>
      <c r="J21" s="102"/>
      <c r="K21" s="100" t="s">
        <v>251</v>
      </c>
      <c r="L21" s="102" t="s">
        <v>269</v>
      </c>
      <c r="M21" s="102" t="s">
        <v>281</v>
      </c>
      <c r="N21" t="str">
        <f t="shared" ref="N21:N22" si="7">I21</f>
        <v>該当しない
N/A</v>
      </c>
      <c r="O21" t="str">
        <f t="shared" si="1"/>
        <v>No</v>
      </c>
    </row>
    <row r="22" spans="1:15" ht="67.5">
      <c r="A22" s="94" t="s">
        <v>1181</v>
      </c>
      <c r="B22" s="94" t="s">
        <v>1179</v>
      </c>
      <c r="C22" s="94" t="s">
        <v>1180</v>
      </c>
      <c r="D22" s="94" t="s">
        <v>316</v>
      </c>
      <c r="E22" s="91" t="e">
        <v>#REF!</v>
      </c>
      <c r="F22" s="91" t="e">
        <v>#REF!</v>
      </c>
      <c r="G22" s="91" t="e">
        <v>#REF!</v>
      </c>
      <c r="H22" s="91"/>
      <c r="I22" s="102" t="s">
        <v>274</v>
      </c>
      <c r="J22" s="102"/>
      <c r="K22" s="100" t="s">
        <v>251</v>
      </c>
      <c r="L22" s="102" t="s">
        <v>269</v>
      </c>
      <c r="M22" s="102" t="s">
        <v>281</v>
      </c>
      <c r="N22" t="str">
        <f t="shared" si="7"/>
        <v>該当しない
N/A</v>
      </c>
      <c r="O22" t="str">
        <f t="shared" si="1"/>
        <v>No</v>
      </c>
    </row>
    <row r="23" spans="1:15" ht="81">
      <c r="A23" s="94" t="s">
        <v>1182</v>
      </c>
      <c r="B23" s="94" t="s">
        <v>1179</v>
      </c>
      <c r="C23" s="94" t="s">
        <v>1180</v>
      </c>
      <c r="D23" s="94" t="s">
        <v>316</v>
      </c>
      <c r="E23" s="91" t="e">
        <v>#REF!</v>
      </c>
      <c r="F23" s="91" t="e">
        <v>#REF!</v>
      </c>
      <c r="G23" s="91" t="e">
        <v>#REF!</v>
      </c>
      <c r="H23" s="91"/>
      <c r="I23" s="102" t="s">
        <v>274</v>
      </c>
      <c r="J23" s="102" t="s">
        <v>274</v>
      </c>
      <c r="K23" s="100" t="s">
        <v>251</v>
      </c>
      <c r="L23" s="102" t="s">
        <v>286</v>
      </c>
      <c r="M23" s="102" t="s">
        <v>275</v>
      </c>
      <c r="N23" t="str">
        <f t="shared" ref="N23:N27" si="8">J23</f>
        <v>該当しない
N/A</v>
      </c>
      <c r="O23" t="str">
        <f t="shared" si="1"/>
        <v>No</v>
      </c>
    </row>
    <row r="24" spans="1:15" ht="81">
      <c r="A24" s="94" t="s">
        <v>1183</v>
      </c>
      <c r="B24" s="94" t="s">
        <v>1179</v>
      </c>
      <c r="C24" s="94" t="s">
        <v>1180</v>
      </c>
      <c r="D24" s="94" t="s">
        <v>316</v>
      </c>
      <c r="E24" s="91" t="e">
        <v>#REF!</v>
      </c>
      <c r="F24" s="91" t="e">
        <v>#REF!</v>
      </c>
      <c r="G24" s="91" t="e">
        <v>#REF!</v>
      </c>
      <c r="H24" s="91"/>
      <c r="I24" s="102" t="s">
        <v>274</v>
      </c>
      <c r="J24" s="102" t="s">
        <v>274</v>
      </c>
      <c r="K24" s="100" t="s">
        <v>251</v>
      </c>
      <c r="L24" s="102" t="s">
        <v>762</v>
      </c>
      <c r="M24" s="102" t="s">
        <v>275</v>
      </c>
      <c r="N24" t="str">
        <f t="shared" si="8"/>
        <v>該当しない
N/A</v>
      </c>
      <c r="O24" t="str">
        <f t="shared" si="1"/>
        <v>No</v>
      </c>
    </row>
    <row r="25" spans="1:15" ht="81">
      <c r="A25" s="94" t="s">
        <v>1184</v>
      </c>
      <c r="B25" s="94" t="s">
        <v>1179</v>
      </c>
      <c r="C25" s="94" t="s">
        <v>1180</v>
      </c>
      <c r="D25" s="94" t="s">
        <v>316</v>
      </c>
      <c r="E25" s="91" t="e">
        <v>#REF!</v>
      </c>
      <c r="F25" s="91" t="e">
        <v>#REF!</v>
      </c>
      <c r="G25" s="91" t="e">
        <v>#REF!</v>
      </c>
      <c r="H25" s="91"/>
      <c r="I25" s="102" t="s">
        <v>274</v>
      </c>
      <c r="J25" s="102" t="s">
        <v>274</v>
      </c>
      <c r="K25" s="100" t="s">
        <v>251</v>
      </c>
      <c r="L25" s="102" t="s">
        <v>286</v>
      </c>
      <c r="M25" s="102" t="s">
        <v>281</v>
      </c>
      <c r="N25" t="str">
        <f t="shared" si="8"/>
        <v>該当しない
N/A</v>
      </c>
      <c r="O25" t="str">
        <f t="shared" si="1"/>
        <v>No</v>
      </c>
    </row>
    <row r="26" spans="1:15" ht="81">
      <c r="A26" s="94" t="s">
        <v>1185</v>
      </c>
      <c r="B26" s="94" t="s">
        <v>1179</v>
      </c>
      <c r="C26" s="94" t="s">
        <v>1180</v>
      </c>
      <c r="D26" s="94" t="s">
        <v>316</v>
      </c>
      <c r="E26" s="91" t="e">
        <v>#REF!</v>
      </c>
      <c r="F26" s="91" t="e">
        <v>#REF!</v>
      </c>
      <c r="G26" s="91" t="e">
        <v>#REF!</v>
      </c>
      <c r="H26" s="91"/>
      <c r="I26" s="102" t="s">
        <v>274</v>
      </c>
      <c r="J26" s="102" t="s">
        <v>274</v>
      </c>
      <c r="K26" s="100" t="s">
        <v>251</v>
      </c>
      <c r="L26" s="102" t="s">
        <v>286</v>
      </c>
      <c r="M26" s="102" t="s">
        <v>275</v>
      </c>
      <c r="N26" t="str">
        <f t="shared" si="8"/>
        <v>該当しない
N/A</v>
      </c>
      <c r="O26" t="str">
        <f t="shared" si="1"/>
        <v>No</v>
      </c>
    </row>
    <row r="27" spans="1:15" ht="81">
      <c r="A27" s="94" t="s">
        <v>1186</v>
      </c>
      <c r="B27" s="94" t="s">
        <v>1179</v>
      </c>
      <c r="C27" s="94" t="s">
        <v>1180</v>
      </c>
      <c r="D27" s="94" t="s">
        <v>316</v>
      </c>
      <c r="E27" s="91" t="e">
        <v>#REF!</v>
      </c>
      <c r="F27" s="91" t="e">
        <v>#REF!</v>
      </c>
      <c r="G27" s="91" t="e">
        <v>#REF!</v>
      </c>
      <c r="H27" s="91"/>
      <c r="I27" s="102" t="s">
        <v>274</v>
      </c>
      <c r="J27" s="102" t="s">
        <v>274</v>
      </c>
      <c r="K27" s="100" t="s">
        <v>251</v>
      </c>
      <c r="L27" s="102" t="s">
        <v>286</v>
      </c>
      <c r="M27" s="102" t="s">
        <v>275</v>
      </c>
      <c r="N27" t="str">
        <f t="shared" si="8"/>
        <v>該当しない
N/A</v>
      </c>
      <c r="O27" t="str">
        <f t="shared" si="1"/>
        <v>No</v>
      </c>
    </row>
    <row r="28" spans="1:15" ht="148.5">
      <c r="A28" s="94" t="s">
        <v>1187</v>
      </c>
      <c r="B28" s="94" t="s">
        <v>1179</v>
      </c>
      <c r="C28" s="94" t="s">
        <v>1180</v>
      </c>
      <c r="D28" s="94" t="s">
        <v>316</v>
      </c>
      <c r="E28" s="91" t="e">
        <v>#REF!</v>
      </c>
      <c r="F28" s="91" t="e">
        <v>#REF!</v>
      </c>
      <c r="G28" s="91" t="e">
        <v>#REF!</v>
      </c>
      <c r="H28" s="91"/>
      <c r="I28" s="102" t="s">
        <v>274</v>
      </c>
      <c r="J28" s="102" t="s">
        <v>274</v>
      </c>
      <c r="K28" s="100" t="s">
        <v>251</v>
      </c>
      <c r="L28" s="102" t="s">
        <v>318</v>
      </c>
      <c r="M28" s="102" t="s">
        <v>275</v>
      </c>
      <c r="N28" t="str">
        <f t="shared" ref="N28:N30" si="9">IF(I28="該当する
Application period ends by the end of January 2023","該当する
Application period ends by the end of January 2023",IF(J28="該当する
Application period ends by the end of January 2023","該当する
Application period ends by the end of January 2023",IF(I28="未定
TBD","未定
TBD",IF(J28="未定
TBD","未定
TBD",IF(I28="該当しない
N/A","該当しない
N/A",IF(J28="該当しない
N/A","該当しない
N/A",""))))))</f>
        <v>該当しない
N/A</v>
      </c>
      <c r="O28" t="str">
        <f t="shared" si="1"/>
        <v>No</v>
      </c>
    </row>
    <row r="29" spans="1:15" ht="148.5">
      <c r="A29" s="94" t="s">
        <v>1188</v>
      </c>
      <c r="B29" s="94" t="s">
        <v>1179</v>
      </c>
      <c r="C29" s="94" t="s">
        <v>1180</v>
      </c>
      <c r="D29" s="94" t="s">
        <v>316</v>
      </c>
      <c r="E29" s="91" t="e">
        <v>#REF!</v>
      </c>
      <c r="F29" s="91" t="e">
        <v>#REF!</v>
      </c>
      <c r="G29" s="91" t="e">
        <v>#REF!</v>
      </c>
      <c r="H29" s="91"/>
      <c r="I29" s="102" t="s">
        <v>274</v>
      </c>
      <c r="J29" s="102" t="s">
        <v>274</v>
      </c>
      <c r="K29" s="100" t="s">
        <v>251</v>
      </c>
      <c r="L29" s="102" t="s">
        <v>318</v>
      </c>
      <c r="M29" s="102" t="s">
        <v>275</v>
      </c>
      <c r="N29" t="str">
        <f t="shared" si="9"/>
        <v>該当しない
N/A</v>
      </c>
      <c r="O29" t="str">
        <f t="shared" si="1"/>
        <v>No</v>
      </c>
    </row>
    <row r="30" spans="1:15" ht="148.5">
      <c r="A30" s="94" t="s">
        <v>1189</v>
      </c>
      <c r="B30" s="94" t="s">
        <v>1179</v>
      </c>
      <c r="C30" s="94" t="s">
        <v>1180</v>
      </c>
      <c r="D30" s="94" t="s">
        <v>316</v>
      </c>
      <c r="E30" s="91" t="e">
        <v>#REF!</v>
      </c>
      <c r="F30" s="91" t="e">
        <v>#REF!</v>
      </c>
      <c r="G30" s="91" t="e">
        <v>#REF!</v>
      </c>
      <c r="H30" s="91"/>
      <c r="I30" s="102" t="s">
        <v>274</v>
      </c>
      <c r="J30" s="102" t="s">
        <v>274</v>
      </c>
      <c r="K30" s="100" t="s">
        <v>251</v>
      </c>
      <c r="L30" s="102" t="s">
        <v>318</v>
      </c>
      <c r="M30" s="102" t="s">
        <v>281</v>
      </c>
      <c r="N30" t="str">
        <f t="shared" si="9"/>
        <v>該当しない
N/A</v>
      </c>
      <c r="O30" t="str">
        <f t="shared" si="1"/>
        <v>No</v>
      </c>
    </row>
    <row r="31" spans="1:15" ht="81">
      <c r="A31" s="94" t="s">
        <v>1190</v>
      </c>
      <c r="B31" s="94" t="s">
        <v>1179</v>
      </c>
      <c r="C31" s="94" t="s">
        <v>1180</v>
      </c>
      <c r="D31" s="94" t="s">
        <v>316</v>
      </c>
      <c r="E31" s="91" t="e">
        <v>#REF!</v>
      </c>
      <c r="F31" s="91" t="e">
        <v>#REF!</v>
      </c>
      <c r="G31" s="91" t="e">
        <v>#REF!</v>
      </c>
      <c r="H31" s="91"/>
      <c r="I31" s="102" t="s">
        <v>274</v>
      </c>
      <c r="J31" s="102" t="s">
        <v>274</v>
      </c>
      <c r="K31" s="100" t="s">
        <v>251</v>
      </c>
      <c r="L31" s="102" t="s">
        <v>286</v>
      </c>
      <c r="M31" s="102" t="s">
        <v>275</v>
      </c>
      <c r="N31" t="str">
        <f>J31</f>
        <v>該当しない
N/A</v>
      </c>
      <c r="O31" t="str">
        <f t="shared" si="1"/>
        <v>No</v>
      </c>
    </row>
    <row r="32" spans="1:15" ht="135">
      <c r="A32" s="94" t="s">
        <v>1191</v>
      </c>
      <c r="B32" s="94" t="s">
        <v>325</v>
      </c>
      <c r="C32" s="94" t="s">
        <v>349</v>
      </c>
      <c r="D32" s="94" t="s">
        <v>316</v>
      </c>
      <c r="E32" s="91" t="e">
        <v>#REF!</v>
      </c>
      <c r="F32" s="91" t="e">
        <v>#REF!</v>
      </c>
      <c r="G32" s="91" t="e">
        <v>#REF!</v>
      </c>
      <c r="H32" s="91"/>
      <c r="I32" s="102" t="s">
        <v>524</v>
      </c>
      <c r="J32" s="102" t="s">
        <v>274</v>
      </c>
      <c r="K32" s="100" t="s">
        <v>251</v>
      </c>
      <c r="L32" s="102" t="s">
        <v>269</v>
      </c>
      <c r="M32" s="102" t="s">
        <v>275</v>
      </c>
      <c r="N32" t="str">
        <f t="shared" ref="N32:N35" si="10">I32</f>
        <v>該当する
Application period ends by the end of January 2023</v>
      </c>
      <c r="O32" t="str">
        <f t="shared" si="1"/>
        <v>Yes</v>
      </c>
    </row>
    <row r="33" spans="1:15" ht="67.5">
      <c r="A33" s="94" t="s">
        <v>1192</v>
      </c>
      <c r="B33" s="94" t="s">
        <v>325</v>
      </c>
      <c r="C33" s="94" t="s">
        <v>1193</v>
      </c>
      <c r="D33" s="94" t="s">
        <v>316</v>
      </c>
      <c r="E33" s="91" t="e">
        <v>#REF!</v>
      </c>
      <c r="F33" s="91" t="e">
        <v>#REF!</v>
      </c>
      <c r="G33" s="91" t="e">
        <v>#REF!</v>
      </c>
      <c r="H33" s="91"/>
      <c r="I33" s="102" t="s">
        <v>274</v>
      </c>
      <c r="J33" s="102" t="s">
        <v>274</v>
      </c>
      <c r="K33" s="100" t="s">
        <v>251</v>
      </c>
      <c r="L33" s="102" t="s">
        <v>269</v>
      </c>
      <c r="M33" s="102" t="s">
        <v>281</v>
      </c>
      <c r="N33" t="str">
        <f t="shared" si="10"/>
        <v>該当しない
N/A</v>
      </c>
      <c r="O33" t="str">
        <f t="shared" si="1"/>
        <v>No</v>
      </c>
    </row>
    <row r="34" spans="1:15" ht="256.5">
      <c r="A34" s="94" t="s">
        <v>334</v>
      </c>
      <c r="B34" s="94" t="s">
        <v>335</v>
      </c>
      <c r="C34" s="94" t="s">
        <v>336</v>
      </c>
      <c r="D34" s="94" t="s">
        <v>337</v>
      </c>
      <c r="E34" s="91" t="e">
        <v>#REF!</v>
      </c>
      <c r="F34" s="91" t="e">
        <v>#REF!</v>
      </c>
      <c r="G34" s="91" t="e">
        <v>#REF!</v>
      </c>
      <c r="H34" s="91"/>
      <c r="I34" s="102" t="s">
        <v>338</v>
      </c>
      <c r="J34" s="102"/>
      <c r="K34" s="100" t="s">
        <v>251</v>
      </c>
      <c r="L34" s="102" t="s">
        <v>339</v>
      </c>
      <c r="M34" s="102" t="s">
        <v>251</v>
      </c>
      <c r="N34" t="str">
        <f t="shared" si="10"/>
        <v>該当する
Application period ends by the end of January 2023</v>
      </c>
      <c r="O34" t="str">
        <f t="shared" si="1"/>
        <v>Yes</v>
      </c>
    </row>
    <row r="35" spans="1:15" ht="108">
      <c r="A35" s="94" t="s">
        <v>1194</v>
      </c>
      <c r="B35" s="94" t="s">
        <v>341</v>
      </c>
      <c r="C35" s="94" t="s">
        <v>1195</v>
      </c>
      <c r="D35" s="94" t="s">
        <v>1196</v>
      </c>
      <c r="E35" s="91" t="e">
        <v>#REF!</v>
      </c>
      <c r="F35" s="91" t="e">
        <v>#REF!</v>
      </c>
      <c r="G35" s="91" t="e">
        <v>#REF!</v>
      </c>
      <c r="H35" s="91"/>
      <c r="I35" s="102" t="s">
        <v>274</v>
      </c>
      <c r="J35" s="102" t="s">
        <v>274</v>
      </c>
      <c r="K35" s="100" t="s">
        <v>251</v>
      </c>
      <c r="L35" s="102" t="s">
        <v>269</v>
      </c>
      <c r="M35" s="102" t="s">
        <v>281</v>
      </c>
      <c r="N35" t="str">
        <f t="shared" si="10"/>
        <v>該当しない
N/A</v>
      </c>
      <c r="O35" t="str">
        <f t="shared" si="1"/>
        <v>No</v>
      </c>
    </row>
    <row r="36" spans="1:15" ht="175.5">
      <c r="A36" s="94" t="s">
        <v>1197</v>
      </c>
      <c r="B36" s="94" t="s">
        <v>341</v>
      </c>
      <c r="C36" s="94" t="s">
        <v>330</v>
      </c>
      <c r="D36" s="94" t="s">
        <v>342</v>
      </c>
      <c r="E36" s="91" t="e">
        <v>#REF!</v>
      </c>
      <c r="F36" s="91" t="e">
        <v>#REF!</v>
      </c>
      <c r="G36" s="91" t="e">
        <v>#REF!</v>
      </c>
      <c r="H36" s="91"/>
      <c r="I36" s="102" t="s">
        <v>274</v>
      </c>
      <c r="J36" s="102" t="s">
        <v>274</v>
      </c>
      <c r="K36" s="100" t="s">
        <v>251</v>
      </c>
      <c r="L36" s="102" t="s">
        <v>343</v>
      </c>
      <c r="M36" s="102" t="s">
        <v>275</v>
      </c>
      <c r="N36" t="str">
        <f>IF(I36="該当する
Application period ends by the end of January 2023","該当する
Application period ends by the end of January 2023",IF(J36="該当する
Application period ends by the end of January 2023","該当する
Application period ends by the end of January 2023",IF(I36="未定
TBD","未定
TBD",IF(J36="未定
TBD","未定
TBD",IF(I36="該当しない
N/A","該当しない
N/A",IF(J36="該当しない
N/A","該当しない
N/A",""))))))</f>
        <v>該当しない
N/A</v>
      </c>
      <c r="O36" t="str">
        <f t="shared" si="1"/>
        <v>No</v>
      </c>
    </row>
    <row r="37" spans="1:15" ht="121.5">
      <c r="A37" s="94" t="s">
        <v>1198</v>
      </c>
      <c r="B37" s="94" t="s">
        <v>341</v>
      </c>
      <c r="C37" s="94" t="s">
        <v>1199</v>
      </c>
      <c r="D37" s="94" t="s">
        <v>1200</v>
      </c>
      <c r="E37" s="91" t="e">
        <v>#REF!</v>
      </c>
      <c r="F37" s="91" t="e">
        <v>#REF!</v>
      </c>
      <c r="G37" s="91" t="e">
        <v>#REF!</v>
      </c>
      <c r="H37" s="91"/>
      <c r="I37" s="102" t="s">
        <v>280</v>
      </c>
      <c r="J37" s="102" t="s">
        <v>274</v>
      </c>
      <c r="K37" s="100" t="s">
        <v>251</v>
      </c>
      <c r="L37" s="102" t="s">
        <v>269</v>
      </c>
      <c r="M37" s="102" t="s">
        <v>281</v>
      </c>
      <c r="N37" t="str">
        <f>I37</f>
        <v>未定
TBD</v>
      </c>
      <c r="O37" t="str">
        <f t="shared" si="1"/>
        <v>TBD</v>
      </c>
    </row>
    <row r="38" spans="1:15" ht="148.5">
      <c r="A38" s="94" t="s">
        <v>1201</v>
      </c>
      <c r="B38" s="94" t="s">
        <v>341</v>
      </c>
      <c r="C38" s="94" t="s">
        <v>1199</v>
      </c>
      <c r="D38" s="94" t="s">
        <v>1200</v>
      </c>
      <c r="E38" s="91" t="e">
        <v>#REF!</v>
      </c>
      <c r="F38" s="91" t="e">
        <v>#REF!</v>
      </c>
      <c r="G38" s="91" t="e">
        <v>#REF!</v>
      </c>
      <c r="H38" s="91"/>
      <c r="I38" s="102" t="s">
        <v>280</v>
      </c>
      <c r="J38" s="102" t="s">
        <v>280</v>
      </c>
      <c r="K38" s="100" t="s">
        <v>251</v>
      </c>
      <c r="L38" s="102" t="s">
        <v>318</v>
      </c>
      <c r="M38" s="102" t="s">
        <v>281</v>
      </c>
      <c r="N38" t="str">
        <f>IF(I38="該当する
Application period ends by the end of January 2023","該当する
Application period ends by the end of January 2023",IF(J38="該当する
Application period ends by the end of January 2023","該当する
Application period ends by the end of January 2023",IF(I38="未定
TBD","未定
TBD",IF(J38="未定
TBD","未定
TBD",IF(I38="該当しない
N/A","該当しない
N/A",IF(J38="該当しない
N/A","該当しない
N/A",""))))))</f>
        <v>未定
TBD</v>
      </c>
      <c r="O38" t="str">
        <f t="shared" si="1"/>
        <v>TBD</v>
      </c>
    </row>
    <row r="39" spans="1:15" ht="121.5">
      <c r="A39" s="94" t="s">
        <v>347</v>
      </c>
      <c r="B39" s="94" t="s">
        <v>348</v>
      </c>
      <c r="C39" s="94" t="s">
        <v>349</v>
      </c>
      <c r="D39" s="94" t="s">
        <v>350</v>
      </c>
      <c r="E39" s="91" t="e">
        <v>#REF!</v>
      </c>
      <c r="F39" s="91" t="e">
        <v>#REF!</v>
      </c>
      <c r="G39" s="91" t="e">
        <v>#REF!</v>
      </c>
      <c r="H39" s="91"/>
      <c r="I39" s="102" t="s">
        <v>274</v>
      </c>
      <c r="J39" s="102"/>
      <c r="K39" s="100" t="s">
        <v>251</v>
      </c>
      <c r="L39" s="102" t="s">
        <v>269</v>
      </c>
      <c r="M39" s="102" t="s">
        <v>275</v>
      </c>
      <c r="N39" t="str">
        <f>I39</f>
        <v>該当しない
N/A</v>
      </c>
      <c r="O39" t="str">
        <f t="shared" si="1"/>
        <v>No</v>
      </c>
    </row>
    <row r="40" spans="1:15" ht="391.5">
      <c r="A40" s="94" t="s">
        <v>351</v>
      </c>
      <c r="B40" s="94" t="s">
        <v>348</v>
      </c>
      <c r="C40" s="94" t="s">
        <v>352</v>
      </c>
      <c r="D40" s="94" t="s">
        <v>353</v>
      </c>
      <c r="E40" s="91" t="e">
        <v>#REF!</v>
      </c>
      <c r="F40" s="91" t="e">
        <v>#REF!</v>
      </c>
      <c r="G40" s="91" t="e">
        <v>#REF!</v>
      </c>
      <c r="H40" s="91"/>
      <c r="I40" s="102" t="s">
        <v>274</v>
      </c>
      <c r="J40" s="102" t="s">
        <v>274</v>
      </c>
      <c r="K40" s="100" t="s">
        <v>251</v>
      </c>
      <c r="L40" s="102" t="s">
        <v>318</v>
      </c>
      <c r="M40" s="102" t="s">
        <v>281</v>
      </c>
      <c r="N40" t="str">
        <f>IF(I40="該当する
Application period ends by the end of January 2023","該当する
Application period ends by the end of January 2023",IF(J40="該当する
Application period ends by the end of January 2023","該当する
Application period ends by the end of January 2023",IF(I40="未定
TBD","未定
TBD",IF(J40="未定
TBD","未定
TBD",IF(I40="該当しない
N/A","該当しない
N/A",IF(J40="該当しない
N/A","該当しない
N/A",""))))))</f>
        <v>該当しない
N/A</v>
      </c>
      <c r="O40" t="str">
        <f t="shared" si="1"/>
        <v>No</v>
      </c>
    </row>
    <row r="41" spans="1:15" ht="94.5">
      <c r="A41" s="94" t="s">
        <v>354</v>
      </c>
      <c r="B41" s="94" t="s">
        <v>355</v>
      </c>
      <c r="C41" s="94" t="s">
        <v>356</v>
      </c>
      <c r="D41" s="94" t="s">
        <v>357</v>
      </c>
      <c r="E41" s="91" t="e">
        <v>#REF!</v>
      </c>
      <c r="F41" s="91" t="e">
        <v>#REF!</v>
      </c>
      <c r="G41" s="91" t="e">
        <v>#REF!</v>
      </c>
      <c r="H41" s="91"/>
      <c r="I41" s="102" t="s">
        <v>1173</v>
      </c>
      <c r="J41" s="102" t="s">
        <v>274</v>
      </c>
      <c r="K41" s="100" t="s">
        <v>251</v>
      </c>
      <c r="L41" s="102" t="s">
        <v>269</v>
      </c>
      <c r="M41" s="102" t="s">
        <v>281</v>
      </c>
      <c r="N41" t="str">
        <f t="shared" ref="N41:N43" si="11">I41</f>
        <v>未定
TBD</v>
      </c>
      <c r="O41" t="str">
        <f t="shared" si="1"/>
        <v>TBD</v>
      </c>
    </row>
    <row r="42" spans="1:15" ht="108">
      <c r="A42" s="94" t="s">
        <v>358</v>
      </c>
      <c r="B42" s="94" t="s">
        <v>359</v>
      </c>
      <c r="C42" s="94" t="s">
        <v>360</v>
      </c>
      <c r="D42" s="94" t="s">
        <v>361</v>
      </c>
      <c r="E42" s="91" t="e">
        <v>#REF!</v>
      </c>
      <c r="F42" s="91" t="e">
        <v>#REF!</v>
      </c>
      <c r="G42" s="91" t="e">
        <v>#REF!</v>
      </c>
      <c r="H42" s="91"/>
      <c r="I42" s="102" t="s">
        <v>274</v>
      </c>
      <c r="J42" s="102"/>
      <c r="K42" s="100" t="s">
        <v>251</v>
      </c>
      <c r="L42" s="102" t="s">
        <v>269</v>
      </c>
      <c r="M42" s="102" t="s">
        <v>281</v>
      </c>
      <c r="N42" t="str">
        <f t="shared" si="11"/>
        <v>該当しない
N/A</v>
      </c>
      <c r="O42" t="str">
        <f t="shared" si="1"/>
        <v>No</v>
      </c>
    </row>
    <row r="43" spans="1:15" ht="108">
      <c r="A43" s="94" t="s">
        <v>362</v>
      </c>
      <c r="B43" s="94" t="s">
        <v>359</v>
      </c>
      <c r="C43" s="94" t="s">
        <v>360</v>
      </c>
      <c r="D43" s="94" t="s">
        <v>361</v>
      </c>
      <c r="E43" s="91" t="e">
        <v>#REF!</v>
      </c>
      <c r="F43" s="91" t="e">
        <v>#REF!</v>
      </c>
      <c r="G43" s="91" t="e">
        <v>#REF!</v>
      </c>
      <c r="H43" s="91"/>
      <c r="I43" s="102" t="s">
        <v>274</v>
      </c>
      <c r="J43" s="102"/>
      <c r="K43" s="100" t="s">
        <v>251</v>
      </c>
      <c r="L43" s="102" t="s">
        <v>269</v>
      </c>
      <c r="M43" s="102" t="s">
        <v>281</v>
      </c>
      <c r="N43" t="str">
        <f t="shared" si="11"/>
        <v>該当しない
N/A</v>
      </c>
      <c r="O43" t="str">
        <f t="shared" si="1"/>
        <v>No</v>
      </c>
    </row>
    <row r="44" spans="1:15" ht="81">
      <c r="A44" s="94" t="s">
        <v>363</v>
      </c>
      <c r="B44" s="94" t="s">
        <v>364</v>
      </c>
      <c r="C44" s="94" t="s">
        <v>365</v>
      </c>
      <c r="D44" s="94" t="s">
        <v>366</v>
      </c>
      <c r="E44" s="91" t="e">
        <v>#REF!</v>
      </c>
      <c r="F44" s="91" t="e">
        <v>#REF!</v>
      </c>
      <c r="G44" s="91" t="e">
        <v>#REF!</v>
      </c>
      <c r="H44" s="91"/>
      <c r="I44" s="102"/>
      <c r="J44" s="102" t="s">
        <v>274</v>
      </c>
      <c r="K44" s="100" t="s">
        <v>251</v>
      </c>
      <c r="L44" s="102" t="s">
        <v>286</v>
      </c>
      <c r="M44" s="102" t="s">
        <v>281</v>
      </c>
      <c r="N44" t="str">
        <f t="shared" ref="N44:N48" si="12">J44</f>
        <v>該当しない
N/A</v>
      </c>
      <c r="O44" t="str">
        <f t="shared" si="1"/>
        <v>No</v>
      </c>
    </row>
    <row r="45" spans="1:15" ht="135">
      <c r="A45" s="94" t="s">
        <v>367</v>
      </c>
      <c r="B45" s="94" t="s">
        <v>364</v>
      </c>
      <c r="C45" s="94" t="s">
        <v>365</v>
      </c>
      <c r="D45" s="94" t="s">
        <v>368</v>
      </c>
      <c r="E45" s="91" t="e">
        <v>#REF!</v>
      </c>
      <c r="F45" s="91" t="e">
        <v>#REF!</v>
      </c>
      <c r="G45" s="91" t="e">
        <v>#REF!</v>
      </c>
      <c r="H45" s="91"/>
      <c r="I45" s="102"/>
      <c r="J45" s="102" t="s">
        <v>274</v>
      </c>
      <c r="K45" s="100" t="s">
        <v>251</v>
      </c>
      <c r="L45" s="102" t="s">
        <v>286</v>
      </c>
      <c r="M45" s="102" t="s">
        <v>281</v>
      </c>
      <c r="N45" t="str">
        <f t="shared" si="12"/>
        <v>該当しない
N/A</v>
      </c>
      <c r="O45" t="str">
        <f t="shared" si="1"/>
        <v>No</v>
      </c>
    </row>
    <row r="46" spans="1:15" ht="108">
      <c r="A46" s="94" t="s">
        <v>369</v>
      </c>
      <c r="B46" s="94" t="s">
        <v>364</v>
      </c>
      <c r="C46" s="94" t="s">
        <v>365</v>
      </c>
      <c r="D46" s="94" t="s">
        <v>370</v>
      </c>
      <c r="E46" s="91" t="e">
        <v>#REF!</v>
      </c>
      <c r="F46" s="91" t="e">
        <v>#REF!</v>
      </c>
      <c r="G46" s="91" t="e">
        <v>#REF!</v>
      </c>
      <c r="H46" s="91"/>
      <c r="I46" s="102"/>
      <c r="J46" s="102" t="s">
        <v>274</v>
      </c>
      <c r="K46" s="100" t="s">
        <v>251</v>
      </c>
      <c r="L46" s="102" t="s">
        <v>286</v>
      </c>
      <c r="M46" s="102" t="s">
        <v>281</v>
      </c>
      <c r="N46" t="str">
        <f t="shared" si="12"/>
        <v>該当しない
N/A</v>
      </c>
      <c r="O46" t="str">
        <f t="shared" si="1"/>
        <v>No</v>
      </c>
    </row>
    <row r="47" spans="1:15" ht="81">
      <c r="A47" s="94" t="s">
        <v>371</v>
      </c>
      <c r="B47" s="94" t="s">
        <v>364</v>
      </c>
      <c r="C47" s="94" t="s">
        <v>365</v>
      </c>
      <c r="D47" s="94" t="s">
        <v>372</v>
      </c>
      <c r="E47" s="91" t="e">
        <v>#REF!</v>
      </c>
      <c r="F47" s="91" t="e">
        <v>#REF!</v>
      </c>
      <c r="G47" s="91" t="e">
        <v>#REF!</v>
      </c>
      <c r="H47" s="91"/>
      <c r="I47" s="102"/>
      <c r="J47" s="102" t="s">
        <v>274</v>
      </c>
      <c r="K47" s="100" t="s">
        <v>251</v>
      </c>
      <c r="L47" s="102" t="s">
        <v>286</v>
      </c>
      <c r="M47" s="102" t="s">
        <v>281</v>
      </c>
      <c r="N47" t="str">
        <f t="shared" si="12"/>
        <v>該当しない
N/A</v>
      </c>
      <c r="O47" t="str">
        <f t="shared" si="1"/>
        <v>No</v>
      </c>
    </row>
    <row r="48" spans="1:15" ht="81">
      <c r="A48" s="94" t="s">
        <v>373</v>
      </c>
      <c r="B48" s="94" t="s">
        <v>364</v>
      </c>
      <c r="C48" s="94" t="s">
        <v>365</v>
      </c>
      <c r="D48" s="94" t="s">
        <v>374</v>
      </c>
      <c r="E48" s="91" t="e">
        <v>#REF!</v>
      </c>
      <c r="F48" s="91" t="e">
        <v>#REF!</v>
      </c>
      <c r="G48" s="91" t="e">
        <v>#REF!</v>
      </c>
      <c r="H48" s="91"/>
      <c r="I48" s="102"/>
      <c r="J48" s="102" t="s">
        <v>274</v>
      </c>
      <c r="K48" s="100" t="s">
        <v>251</v>
      </c>
      <c r="L48" s="102" t="s">
        <v>286</v>
      </c>
      <c r="M48" s="102" t="s">
        <v>281</v>
      </c>
      <c r="N48" t="str">
        <f t="shared" si="12"/>
        <v>該当しない
N/A</v>
      </c>
      <c r="O48" t="str">
        <f t="shared" si="1"/>
        <v>No</v>
      </c>
    </row>
    <row r="49" spans="1:15" ht="148.5">
      <c r="A49" s="94" t="s">
        <v>377</v>
      </c>
      <c r="B49" s="94" t="s">
        <v>378</v>
      </c>
      <c r="C49" s="94" t="s">
        <v>379</v>
      </c>
      <c r="D49" s="94" t="s">
        <v>380</v>
      </c>
      <c r="E49" s="91" t="e">
        <v>#REF!</v>
      </c>
      <c r="F49" s="91" t="e">
        <v>#REF!</v>
      </c>
      <c r="G49" s="91" t="e">
        <v>#REF!</v>
      </c>
      <c r="H49" s="91"/>
      <c r="I49" s="102" t="s">
        <v>280</v>
      </c>
      <c r="J49" s="102" t="s">
        <v>280</v>
      </c>
      <c r="K49" s="100" t="s">
        <v>251</v>
      </c>
      <c r="L49" s="102" t="s">
        <v>318</v>
      </c>
      <c r="M49" s="102" t="s">
        <v>281</v>
      </c>
      <c r="N49" t="str">
        <f t="shared" ref="N49:N53" si="13">IF(I49="該当する
Application period ends by the end of January 2023","該当する
Application period ends by the end of January 2023",IF(J49="該当する
Application period ends by the end of January 2023","該当する
Application period ends by the end of January 2023",IF(I49="未定
TBD","未定
TBD",IF(J49="未定
TBD","未定
TBD",IF(I49="該当しない
N/A","該当しない
N/A",IF(J49="該当しない
N/A","該当しない
N/A",""))))))</f>
        <v>未定
TBD</v>
      </c>
      <c r="O49" t="str">
        <f t="shared" si="1"/>
        <v>TBD</v>
      </c>
    </row>
    <row r="50" spans="1:15" ht="148.5">
      <c r="A50" s="94" t="s">
        <v>381</v>
      </c>
      <c r="B50" s="94" t="s">
        <v>378</v>
      </c>
      <c r="C50" s="94" t="s">
        <v>379</v>
      </c>
      <c r="D50" s="94" t="s">
        <v>382</v>
      </c>
      <c r="E50" s="91" t="e">
        <v>#REF!</v>
      </c>
      <c r="F50" s="91" t="e">
        <v>#REF!</v>
      </c>
      <c r="G50" s="91" t="e">
        <v>#REF!</v>
      </c>
      <c r="H50" s="91"/>
      <c r="I50" s="102" t="s">
        <v>280</v>
      </c>
      <c r="J50" s="102" t="s">
        <v>280</v>
      </c>
      <c r="K50" s="100" t="s">
        <v>251</v>
      </c>
      <c r="L50" s="102" t="s">
        <v>318</v>
      </c>
      <c r="M50" s="102" t="s">
        <v>281</v>
      </c>
      <c r="N50" t="str">
        <f t="shared" si="13"/>
        <v>未定
TBD</v>
      </c>
      <c r="O50" t="str">
        <f t="shared" si="1"/>
        <v>TBD</v>
      </c>
    </row>
    <row r="51" spans="1:15" ht="148.5">
      <c r="A51" s="94" t="s">
        <v>383</v>
      </c>
      <c r="B51" s="94" t="s">
        <v>378</v>
      </c>
      <c r="C51" s="94" t="s">
        <v>379</v>
      </c>
      <c r="D51" s="94" t="s">
        <v>384</v>
      </c>
      <c r="E51" s="91" t="e">
        <v>#REF!</v>
      </c>
      <c r="F51" s="91" t="e">
        <v>#REF!</v>
      </c>
      <c r="G51" s="91" t="e">
        <v>#REF!</v>
      </c>
      <c r="H51" s="91"/>
      <c r="I51" s="102" t="s">
        <v>280</v>
      </c>
      <c r="J51" s="102" t="s">
        <v>280</v>
      </c>
      <c r="K51" s="100" t="s">
        <v>251</v>
      </c>
      <c r="L51" s="102" t="s">
        <v>318</v>
      </c>
      <c r="M51" s="102" t="s">
        <v>281</v>
      </c>
      <c r="N51" t="str">
        <f t="shared" si="13"/>
        <v>未定
TBD</v>
      </c>
      <c r="O51" t="str">
        <f t="shared" si="1"/>
        <v>TBD</v>
      </c>
    </row>
    <row r="52" spans="1:15" ht="351">
      <c r="A52" s="94" t="s">
        <v>385</v>
      </c>
      <c r="B52" s="94" t="s">
        <v>378</v>
      </c>
      <c r="C52" s="94" t="s">
        <v>379</v>
      </c>
      <c r="D52" s="94" t="s">
        <v>386</v>
      </c>
      <c r="E52" s="91" t="e">
        <v>#REF!</v>
      </c>
      <c r="F52" s="91" t="e">
        <v>#REF!</v>
      </c>
      <c r="G52" s="91" t="e">
        <v>#REF!</v>
      </c>
      <c r="H52" s="91"/>
      <c r="I52" s="102" t="s">
        <v>274</v>
      </c>
      <c r="J52" s="102" t="s">
        <v>274</v>
      </c>
      <c r="K52" s="100" t="s">
        <v>251</v>
      </c>
      <c r="L52" s="102" t="s">
        <v>318</v>
      </c>
      <c r="M52" s="102" t="s">
        <v>281</v>
      </c>
      <c r="N52" t="str">
        <f t="shared" si="13"/>
        <v>該当しない
N/A</v>
      </c>
      <c r="O52" t="str">
        <f t="shared" si="1"/>
        <v>No</v>
      </c>
    </row>
    <row r="53" spans="1:15" ht="148.5">
      <c r="A53" s="94" t="s">
        <v>387</v>
      </c>
      <c r="B53" s="94" t="s">
        <v>378</v>
      </c>
      <c r="C53" s="94" t="s">
        <v>388</v>
      </c>
      <c r="D53" s="94" t="s">
        <v>389</v>
      </c>
      <c r="E53" s="91" t="e">
        <v>#REF!</v>
      </c>
      <c r="F53" s="91" t="e">
        <v>#REF!</v>
      </c>
      <c r="G53" s="91" t="e">
        <v>#REF!</v>
      </c>
      <c r="H53" s="91"/>
      <c r="I53" s="102" t="s">
        <v>274</v>
      </c>
      <c r="J53" s="102" t="s">
        <v>274</v>
      </c>
      <c r="K53" s="100" t="s">
        <v>251</v>
      </c>
      <c r="L53" s="102" t="s">
        <v>318</v>
      </c>
      <c r="M53" s="102" t="s">
        <v>281</v>
      </c>
      <c r="N53" t="str">
        <f t="shared" si="13"/>
        <v>該当しない
N/A</v>
      </c>
      <c r="O53" t="str">
        <f t="shared" si="1"/>
        <v>No</v>
      </c>
    </row>
    <row r="54" spans="1:15" ht="270">
      <c r="A54" s="94" t="s">
        <v>390</v>
      </c>
      <c r="B54" s="94" t="s">
        <v>378</v>
      </c>
      <c r="C54" s="94" t="s">
        <v>391</v>
      </c>
      <c r="D54" s="94" t="s">
        <v>392</v>
      </c>
      <c r="E54" s="91" t="e">
        <v>#REF!</v>
      </c>
      <c r="F54" s="91" t="e">
        <v>#REF!</v>
      </c>
      <c r="G54" s="91" t="e">
        <v>#REF!</v>
      </c>
      <c r="H54" s="91"/>
      <c r="I54" s="102"/>
      <c r="J54" s="102" t="s">
        <v>393</v>
      </c>
      <c r="K54" s="100" t="s">
        <v>251</v>
      </c>
      <c r="L54" s="102" t="s">
        <v>286</v>
      </c>
      <c r="M54" s="102" t="s">
        <v>258</v>
      </c>
      <c r="N54" t="str">
        <f t="shared" ref="N54:N60" si="14">J54</f>
        <v>該当しない
N/A</v>
      </c>
      <c r="O54" t="str">
        <f t="shared" si="1"/>
        <v>No</v>
      </c>
    </row>
    <row r="55" spans="1:15" ht="270">
      <c r="A55" s="94" t="s">
        <v>394</v>
      </c>
      <c r="B55" s="94" t="s">
        <v>378</v>
      </c>
      <c r="C55" s="94" t="s">
        <v>391</v>
      </c>
      <c r="D55" s="94" t="s">
        <v>395</v>
      </c>
      <c r="E55" s="91" t="e">
        <v>#REF!</v>
      </c>
      <c r="F55" s="91" t="e">
        <v>#REF!</v>
      </c>
      <c r="G55" s="91" t="e">
        <v>#REF!</v>
      </c>
      <c r="H55" s="91"/>
      <c r="I55" s="102"/>
      <c r="J55" s="102" t="s">
        <v>393</v>
      </c>
      <c r="K55" s="100" t="s">
        <v>251</v>
      </c>
      <c r="L55" s="102" t="s">
        <v>286</v>
      </c>
      <c r="M55" s="102" t="s">
        <v>253</v>
      </c>
      <c r="N55" t="str">
        <f t="shared" si="14"/>
        <v>該当しない
N/A</v>
      </c>
      <c r="O55" t="str">
        <f t="shared" si="1"/>
        <v>No</v>
      </c>
    </row>
    <row r="56" spans="1:15" ht="243">
      <c r="A56" s="94" t="s">
        <v>396</v>
      </c>
      <c r="B56" s="94" t="s">
        <v>378</v>
      </c>
      <c r="C56" s="94" t="s">
        <v>391</v>
      </c>
      <c r="D56" s="94" t="s">
        <v>397</v>
      </c>
      <c r="E56" s="91" t="e">
        <v>#REF!</v>
      </c>
      <c r="F56" s="91" t="e">
        <v>#REF!</v>
      </c>
      <c r="G56" s="91" t="e">
        <v>#REF!</v>
      </c>
      <c r="H56" s="91"/>
      <c r="I56" s="102"/>
      <c r="J56" s="102" t="s">
        <v>393</v>
      </c>
      <c r="K56" s="100" t="s">
        <v>251</v>
      </c>
      <c r="L56" s="102" t="s">
        <v>286</v>
      </c>
      <c r="M56" s="102" t="s">
        <v>253</v>
      </c>
      <c r="N56" t="str">
        <f t="shared" si="14"/>
        <v>該当しない
N/A</v>
      </c>
      <c r="O56" t="str">
        <f t="shared" si="1"/>
        <v>No</v>
      </c>
    </row>
    <row r="57" spans="1:15" ht="108">
      <c r="A57" s="94" t="s">
        <v>1202</v>
      </c>
      <c r="B57" s="94" t="s">
        <v>378</v>
      </c>
      <c r="C57" s="94" t="s">
        <v>399</v>
      </c>
      <c r="D57" s="94" t="s">
        <v>263</v>
      </c>
      <c r="E57" s="91" t="e">
        <v>#REF!</v>
      </c>
      <c r="F57" s="91" t="e">
        <v>#REF!</v>
      </c>
      <c r="G57" s="91" t="e">
        <v>#REF!</v>
      </c>
      <c r="H57" s="91"/>
      <c r="I57" s="102"/>
      <c r="J57" s="102" t="s">
        <v>280</v>
      </c>
      <c r="K57" s="100" t="s">
        <v>251</v>
      </c>
      <c r="L57" s="102" t="s">
        <v>286</v>
      </c>
      <c r="M57" s="102" t="s">
        <v>275</v>
      </c>
      <c r="N57" t="str">
        <f t="shared" si="14"/>
        <v>未定
TBD</v>
      </c>
      <c r="O57" t="str">
        <f t="shared" si="1"/>
        <v>TBD</v>
      </c>
    </row>
    <row r="58" spans="1:15" ht="148.5">
      <c r="A58" s="94" t="s">
        <v>398</v>
      </c>
      <c r="B58" s="94" t="s">
        <v>378</v>
      </c>
      <c r="C58" s="94" t="s">
        <v>399</v>
      </c>
      <c r="D58" s="94" t="s">
        <v>400</v>
      </c>
      <c r="E58" s="91" t="e">
        <v>#REF!</v>
      </c>
      <c r="F58" s="91" t="e">
        <v>#REF!</v>
      </c>
      <c r="G58" s="91" t="e">
        <v>#REF!</v>
      </c>
      <c r="H58" s="91"/>
      <c r="I58" s="102"/>
      <c r="J58" s="102" t="s">
        <v>280</v>
      </c>
      <c r="K58" s="100" t="s">
        <v>251</v>
      </c>
      <c r="L58" s="102" t="s">
        <v>286</v>
      </c>
      <c r="M58" s="102" t="s">
        <v>281</v>
      </c>
      <c r="N58" t="str">
        <f t="shared" si="14"/>
        <v>未定
TBD</v>
      </c>
      <c r="O58" t="str">
        <f t="shared" si="1"/>
        <v>TBD</v>
      </c>
    </row>
    <row r="59" spans="1:15" ht="94.5">
      <c r="A59" s="94" t="s">
        <v>401</v>
      </c>
      <c r="B59" s="94" t="s">
        <v>378</v>
      </c>
      <c r="C59" s="94" t="s">
        <v>399</v>
      </c>
      <c r="D59" s="94" t="s">
        <v>402</v>
      </c>
      <c r="E59" s="91" t="e">
        <v>#REF!</v>
      </c>
      <c r="F59" s="91" t="e">
        <v>#REF!</v>
      </c>
      <c r="G59" s="91" t="e">
        <v>#REF!</v>
      </c>
      <c r="H59" s="91"/>
      <c r="I59" s="102"/>
      <c r="J59" s="102" t="s">
        <v>280</v>
      </c>
      <c r="K59" s="100" t="s">
        <v>251</v>
      </c>
      <c r="L59" s="102" t="s">
        <v>286</v>
      </c>
      <c r="M59" s="102" t="s">
        <v>281</v>
      </c>
      <c r="N59" t="str">
        <f t="shared" si="14"/>
        <v>未定
TBD</v>
      </c>
      <c r="O59" t="str">
        <f t="shared" si="1"/>
        <v>TBD</v>
      </c>
    </row>
    <row r="60" spans="1:15" ht="94.5">
      <c r="A60" s="94" t="s">
        <v>403</v>
      </c>
      <c r="B60" s="94" t="s">
        <v>378</v>
      </c>
      <c r="C60" s="94" t="s">
        <v>399</v>
      </c>
      <c r="D60" s="94" t="s">
        <v>402</v>
      </c>
      <c r="E60" s="91" t="e">
        <v>#REF!</v>
      </c>
      <c r="F60" s="91" t="e">
        <v>#REF!</v>
      </c>
      <c r="G60" s="91" t="e">
        <v>#REF!</v>
      </c>
      <c r="H60" s="91"/>
      <c r="I60" s="102"/>
      <c r="J60" s="102" t="s">
        <v>280</v>
      </c>
      <c r="K60" s="100" t="s">
        <v>251</v>
      </c>
      <c r="L60" s="102" t="s">
        <v>286</v>
      </c>
      <c r="M60" s="102" t="s">
        <v>281</v>
      </c>
      <c r="N60" t="str">
        <f t="shared" si="14"/>
        <v>未定
TBD</v>
      </c>
      <c r="O60" t="str">
        <f t="shared" si="1"/>
        <v>TBD</v>
      </c>
    </row>
    <row r="61" spans="1:15" ht="148.5">
      <c r="A61" s="94" t="s">
        <v>404</v>
      </c>
      <c r="B61" s="94" t="s">
        <v>378</v>
      </c>
      <c r="C61" s="94" t="s">
        <v>399</v>
      </c>
      <c r="D61" s="94" t="s">
        <v>405</v>
      </c>
      <c r="E61" s="91" t="e">
        <v>#REF!</v>
      </c>
      <c r="F61" s="91" t="e">
        <v>#REF!</v>
      </c>
      <c r="G61" s="91" t="e">
        <v>#REF!</v>
      </c>
      <c r="H61" s="91"/>
      <c r="I61" s="102" t="s">
        <v>280</v>
      </c>
      <c r="J61" s="102" t="s">
        <v>280</v>
      </c>
      <c r="K61" s="100" t="s">
        <v>251</v>
      </c>
      <c r="L61" s="102" t="s">
        <v>318</v>
      </c>
      <c r="M61" s="102" t="s">
        <v>281</v>
      </c>
      <c r="N61" t="str">
        <f t="shared" ref="N61:N64" si="15">IF(I61="該当する
Application period ends by the end of January 2023","該当する
Application period ends by the end of January 2023",IF(J61="該当する
Application period ends by the end of January 2023","該当する
Application period ends by the end of January 2023",IF(I61="未定
TBD","未定
TBD",IF(J61="未定
TBD","未定
TBD",IF(I61="該当しない
N/A","該当しない
N/A",IF(J61="該当しない
N/A","該当しない
N/A",""))))))</f>
        <v>未定
TBD</v>
      </c>
      <c r="O61" t="str">
        <f t="shared" si="1"/>
        <v>TBD</v>
      </c>
    </row>
    <row r="62" spans="1:15" ht="148.5">
      <c r="A62" s="94" t="s">
        <v>406</v>
      </c>
      <c r="B62" s="94" t="s">
        <v>378</v>
      </c>
      <c r="C62" s="94" t="s">
        <v>399</v>
      </c>
      <c r="D62" s="94" t="s">
        <v>407</v>
      </c>
      <c r="E62" s="91" t="e">
        <v>#REF!</v>
      </c>
      <c r="F62" s="91" t="e">
        <v>#REF!</v>
      </c>
      <c r="G62" s="91" t="e">
        <v>#REF!</v>
      </c>
      <c r="H62" s="91"/>
      <c r="I62" s="102" t="s">
        <v>280</v>
      </c>
      <c r="J62" s="102" t="s">
        <v>280</v>
      </c>
      <c r="K62" s="100" t="s">
        <v>251</v>
      </c>
      <c r="L62" s="102" t="s">
        <v>318</v>
      </c>
      <c r="M62" s="102" t="s">
        <v>281</v>
      </c>
      <c r="N62" t="str">
        <f t="shared" si="15"/>
        <v>未定
TBD</v>
      </c>
      <c r="O62" t="str">
        <f t="shared" si="1"/>
        <v>TBD</v>
      </c>
    </row>
    <row r="63" spans="1:15" ht="148.5">
      <c r="A63" s="94" t="s">
        <v>408</v>
      </c>
      <c r="B63" s="94" t="s">
        <v>378</v>
      </c>
      <c r="C63" s="94" t="s">
        <v>399</v>
      </c>
      <c r="D63" s="94" t="s">
        <v>409</v>
      </c>
      <c r="E63" s="91" t="e">
        <v>#REF!</v>
      </c>
      <c r="F63" s="91" t="e">
        <v>#REF!</v>
      </c>
      <c r="G63" s="91" t="e">
        <v>#REF!</v>
      </c>
      <c r="H63" s="91"/>
      <c r="I63" s="102" t="s">
        <v>280</v>
      </c>
      <c r="J63" s="102" t="s">
        <v>280</v>
      </c>
      <c r="K63" s="100" t="s">
        <v>251</v>
      </c>
      <c r="L63" s="102" t="s">
        <v>318</v>
      </c>
      <c r="M63" s="102" t="s">
        <v>281</v>
      </c>
      <c r="N63" t="str">
        <f t="shared" si="15"/>
        <v>未定
TBD</v>
      </c>
      <c r="O63" t="str">
        <f t="shared" si="1"/>
        <v>TBD</v>
      </c>
    </row>
    <row r="64" spans="1:15" ht="148.5">
      <c r="A64" s="94" t="s">
        <v>410</v>
      </c>
      <c r="B64" s="94" t="s">
        <v>378</v>
      </c>
      <c r="C64" s="94" t="s">
        <v>399</v>
      </c>
      <c r="D64" s="94" t="s">
        <v>411</v>
      </c>
      <c r="E64" s="91" t="e">
        <v>#REF!</v>
      </c>
      <c r="F64" s="91" t="e">
        <v>#REF!</v>
      </c>
      <c r="G64" s="91" t="e">
        <v>#REF!</v>
      </c>
      <c r="H64" s="91"/>
      <c r="I64" s="102" t="s">
        <v>280</v>
      </c>
      <c r="J64" s="102" t="s">
        <v>280</v>
      </c>
      <c r="K64" s="100" t="s">
        <v>251</v>
      </c>
      <c r="L64" s="102" t="s">
        <v>318</v>
      </c>
      <c r="M64" s="102" t="s">
        <v>281</v>
      </c>
      <c r="N64" t="str">
        <f t="shared" si="15"/>
        <v>未定
TBD</v>
      </c>
      <c r="O64" t="str">
        <f t="shared" si="1"/>
        <v>TBD</v>
      </c>
    </row>
    <row r="65" spans="1:15" ht="310.5">
      <c r="A65" s="94" t="s">
        <v>412</v>
      </c>
      <c r="B65" s="94" t="s">
        <v>378</v>
      </c>
      <c r="C65" s="94" t="s">
        <v>399</v>
      </c>
      <c r="D65" s="94" t="s">
        <v>413</v>
      </c>
      <c r="E65" s="91" t="e">
        <v>#REF!</v>
      </c>
      <c r="F65" s="91" t="e">
        <v>#REF!</v>
      </c>
      <c r="G65" s="91" t="e">
        <v>#REF!</v>
      </c>
      <c r="H65" s="91"/>
      <c r="I65" s="102"/>
      <c r="J65" s="102" t="s">
        <v>393</v>
      </c>
      <c r="K65" s="100" t="s">
        <v>251</v>
      </c>
      <c r="L65" s="102" t="s">
        <v>286</v>
      </c>
      <c r="M65" s="102" t="s">
        <v>253</v>
      </c>
      <c r="N65" t="str">
        <f t="shared" ref="N65:N66" si="16">J65</f>
        <v>該当しない
N/A</v>
      </c>
      <c r="O65" t="str">
        <f t="shared" si="1"/>
        <v>No</v>
      </c>
    </row>
    <row r="66" spans="1:15" ht="256.5">
      <c r="A66" s="94" t="s">
        <v>1203</v>
      </c>
      <c r="B66" s="94" t="s">
        <v>378</v>
      </c>
      <c r="C66" s="94" t="s">
        <v>391</v>
      </c>
      <c r="D66" s="94" t="s">
        <v>1204</v>
      </c>
      <c r="E66" s="91" t="e">
        <v>#REF!</v>
      </c>
      <c r="F66" s="91" t="e">
        <v>#REF!</v>
      </c>
      <c r="G66" s="91" t="e">
        <v>#REF!</v>
      </c>
      <c r="H66" s="91"/>
      <c r="I66" s="102"/>
      <c r="J66" s="102" t="s">
        <v>274</v>
      </c>
      <c r="K66" s="100" t="s">
        <v>251</v>
      </c>
      <c r="L66" s="102" t="s">
        <v>286</v>
      </c>
      <c r="M66" s="102" t="s">
        <v>281</v>
      </c>
      <c r="N66" t="str">
        <f t="shared" si="16"/>
        <v>該当しない
N/A</v>
      </c>
      <c r="O66" t="str">
        <f t="shared" si="1"/>
        <v>No</v>
      </c>
    </row>
    <row r="67" spans="1:15" ht="216">
      <c r="A67" s="94" t="s">
        <v>1205</v>
      </c>
      <c r="B67" s="94" t="s">
        <v>378</v>
      </c>
      <c r="C67" s="94" t="s">
        <v>391</v>
      </c>
      <c r="D67" s="94" t="s">
        <v>1206</v>
      </c>
      <c r="E67" s="91" t="e">
        <v>#REF!</v>
      </c>
      <c r="F67" s="91" t="e">
        <v>#REF!</v>
      </c>
      <c r="G67" s="91" t="e">
        <v>#REF!</v>
      </c>
      <c r="H67" s="91"/>
      <c r="I67" s="102" t="s">
        <v>274</v>
      </c>
      <c r="J67" s="102" t="s">
        <v>274</v>
      </c>
      <c r="K67" s="100" t="s">
        <v>251</v>
      </c>
      <c r="L67" s="102" t="s">
        <v>318</v>
      </c>
      <c r="M67" s="102" t="s">
        <v>281</v>
      </c>
      <c r="N67" t="str">
        <f t="shared" ref="N67:N68" si="17">IF(I67="該当する
Application period ends by the end of January 2023","該当する
Application period ends by the end of January 2023",IF(J67="該当する
Application period ends by the end of January 2023","該当する
Application period ends by the end of January 2023",IF(I67="未定
TBD","未定
TBD",IF(J67="未定
TBD","未定
TBD",IF(I67="該当しない
N/A","該当しない
N/A",IF(J67="該当しない
N/A","該当しない
N/A",""))))))</f>
        <v>該当しない
N/A</v>
      </c>
      <c r="O67" t="str">
        <f t="shared" ref="O67:O130" si="18">IF(N67="未定
TBD","TBD",IF(N67="該当する
Application period ends by the end of January 2023","Yes","No"))</f>
        <v>No</v>
      </c>
    </row>
    <row r="68" spans="1:15" ht="189">
      <c r="A68" s="94" t="s">
        <v>1207</v>
      </c>
      <c r="B68" s="94" t="s">
        <v>378</v>
      </c>
      <c r="C68" s="94" t="s">
        <v>391</v>
      </c>
      <c r="D68" s="94" t="s">
        <v>1208</v>
      </c>
      <c r="E68" s="91" t="e">
        <v>#REF!</v>
      </c>
      <c r="F68" s="91" t="e">
        <v>#REF!</v>
      </c>
      <c r="G68" s="91" t="e">
        <v>#REF!</v>
      </c>
      <c r="H68" s="91"/>
      <c r="I68" s="102" t="s">
        <v>274</v>
      </c>
      <c r="J68" s="102" t="s">
        <v>274</v>
      </c>
      <c r="K68" s="100" t="s">
        <v>251</v>
      </c>
      <c r="L68" s="102" t="s">
        <v>318</v>
      </c>
      <c r="M68" s="102" t="s">
        <v>281</v>
      </c>
      <c r="N68" t="str">
        <f t="shared" si="17"/>
        <v>該当しない
N/A</v>
      </c>
      <c r="O68" t="str">
        <f t="shared" si="18"/>
        <v>No</v>
      </c>
    </row>
    <row r="69" spans="1:15" ht="162">
      <c r="A69" s="94" t="s">
        <v>414</v>
      </c>
      <c r="B69" s="94" t="s">
        <v>415</v>
      </c>
      <c r="C69" s="94" t="s">
        <v>416</v>
      </c>
      <c r="D69" s="94" t="s">
        <v>417</v>
      </c>
      <c r="E69" s="91" t="e">
        <v>#REF!</v>
      </c>
      <c r="F69" s="91" t="e">
        <v>#REF!</v>
      </c>
      <c r="G69" s="91" t="e">
        <v>#REF!</v>
      </c>
      <c r="H69" s="91"/>
      <c r="I69" s="102"/>
      <c r="J69" s="102" t="s">
        <v>274</v>
      </c>
      <c r="K69" s="100" t="s">
        <v>251</v>
      </c>
      <c r="L69" s="102" t="s">
        <v>286</v>
      </c>
      <c r="M69" s="102" t="s">
        <v>281</v>
      </c>
      <c r="N69" t="str">
        <f t="shared" ref="N69:N71" si="19">J69</f>
        <v>該当しない
N/A</v>
      </c>
      <c r="O69" t="str">
        <f t="shared" si="18"/>
        <v>No</v>
      </c>
    </row>
    <row r="70" spans="1:15" ht="135">
      <c r="A70" s="94" t="s">
        <v>1209</v>
      </c>
      <c r="B70" s="94" t="s">
        <v>419</v>
      </c>
      <c r="C70" s="94" t="s">
        <v>420</v>
      </c>
      <c r="D70" s="94" t="s">
        <v>1210</v>
      </c>
      <c r="E70" s="91" t="e">
        <v>#REF!</v>
      </c>
      <c r="F70" s="91" t="e">
        <v>#REF!</v>
      </c>
      <c r="G70" s="91" t="e">
        <v>#REF!</v>
      </c>
      <c r="H70" s="91"/>
      <c r="I70" s="102" t="s">
        <v>274</v>
      </c>
      <c r="J70" s="102" t="s">
        <v>274</v>
      </c>
      <c r="K70" s="100" t="s">
        <v>251</v>
      </c>
      <c r="L70" s="102" t="s">
        <v>286</v>
      </c>
      <c r="M70" s="102" t="s">
        <v>281</v>
      </c>
      <c r="N70" t="str">
        <f t="shared" si="19"/>
        <v>該当しない
N/A</v>
      </c>
      <c r="O70" t="str">
        <f t="shared" si="18"/>
        <v>No</v>
      </c>
    </row>
    <row r="71" spans="1:15" ht="121.5">
      <c r="A71" s="94" t="s">
        <v>1211</v>
      </c>
      <c r="B71" s="94" t="s">
        <v>419</v>
      </c>
      <c r="C71" s="94" t="s">
        <v>420</v>
      </c>
      <c r="D71" s="94" t="s">
        <v>1212</v>
      </c>
      <c r="E71" s="91" t="e">
        <v>#REF!</v>
      </c>
      <c r="F71" s="91" t="e">
        <v>#REF!</v>
      </c>
      <c r="G71" s="91" t="e">
        <v>#REF!</v>
      </c>
      <c r="H71" s="91"/>
      <c r="I71" s="102" t="s">
        <v>274</v>
      </c>
      <c r="J71" s="102" t="s">
        <v>274</v>
      </c>
      <c r="K71" s="100" t="s">
        <v>251</v>
      </c>
      <c r="L71" s="102" t="s">
        <v>286</v>
      </c>
      <c r="M71" s="102" t="s">
        <v>281</v>
      </c>
      <c r="N71" t="str">
        <f t="shared" si="19"/>
        <v>該当しない
N/A</v>
      </c>
      <c r="O71" t="str">
        <f t="shared" si="18"/>
        <v>No</v>
      </c>
    </row>
    <row r="72" spans="1:15" ht="81">
      <c r="A72" s="94" t="s">
        <v>1213</v>
      </c>
      <c r="B72" s="94" t="s">
        <v>419</v>
      </c>
      <c r="C72" s="94" t="s">
        <v>420</v>
      </c>
      <c r="D72" s="94" t="s">
        <v>1214</v>
      </c>
      <c r="E72" s="91" t="e">
        <v>#REF!</v>
      </c>
      <c r="F72" s="91" t="e">
        <v>#REF!</v>
      </c>
      <c r="G72" s="91" t="e">
        <v>#REF!</v>
      </c>
      <c r="H72" s="91"/>
      <c r="I72" s="102" t="s">
        <v>274</v>
      </c>
      <c r="J72" s="102" t="s">
        <v>274</v>
      </c>
      <c r="K72" s="100" t="s">
        <v>251</v>
      </c>
      <c r="L72" s="102" t="s">
        <v>269</v>
      </c>
      <c r="M72" s="102" t="s">
        <v>281</v>
      </c>
      <c r="N72" t="str">
        <f t="shared" ref="N72:N75" si="20">I72</f>
        <v>該当しない
N/A</v>
      </c>
      <c r="O72" t="str">
        <f t="shared" si="18"/>
        <v>No</v>
      </c>
    </row>
    <row r="73" spans="1:15" ht="67.5">
      <c r="A73" s="94" t="s">
        <v>1215</v>
      </c>
      <c r="B73" s="94" t="s">
        <v>427</v>
      </c>
      <c r="C73" s="94" t="s">
        <v>428</v>
      </c>
      <c r="D73" s="94" t="s">
        <v>1216</v>
      </c>
      <c r="E73" s="91" t="e">
        <v>#REF!</v>
      </c>
      <c r="F73" s="91" t="e">
        <v>#REF!</v>
      </c>
      <c r="G73" s="91" t="e">
        <v>#REF!</v>
      </c>
      <c r="H73" s="91"/>
      <c r="I73" s="102" t="s">
        <v>274</v>
      </c>
      <c r="J73" s="102"/>
      <c r="K73" s="100" t="s">
        <v>251</v>
      </c>
      <c r="L73" s="102" t="s">
        <v>269</v>
      </c>
      <c r="M73" s="102" t="s">
        <v>281</v>
      </c>
      <c r="N73" t="str">
        <f t="shared" si="20"/>
        <v>該当しない
N/A</v>
      </c>
      <c r="O73" t="str">
        <f t="shared" si="18"/>
        <v>No</v>
      </c>
    </row>
    <row r="74" spans="1:15" ht="94.5">
      <c r="A74" s="94" t="s">
        <v>1217</v>
      </c>
      <c r="B74" s="94" t="s">
        <v>427</v>
      </c>
      <c r="C74" s="94" t="s">
        <v>428</v>
      </c>
      <c r="D74" s="94" t="s">
        <v>1218</v>
      </c>
      <c r="E74" s="91" t="e">
        <v>#REF!</v>
      </c>
      <c r="F74" s="91" t="e">
        <v>#REF!</v>
      </c>
      <c r="G74" s="91" t="e">
        <v>#REF!</v>
      </c>
      <c r="H74" s="91"/>
      <c r="I74" s="102" t="s">
        <v>274</v>
      </c>
      <c r="J74" s="102"/>
      <c r="K74" s="100" t="s">
        <v>251</v>
      </c>
      <c r="L74" s="102" t="s">
        <v>269</v>
      </c>
      <c r="M74" s="102" t="s">
        <v>281</v>
      </c>
      <c r="N74" t="str">
        <f t="shared" si="20"/>
        <v>該当しない
N/A</v>
      </c>
      <c r="O74" t="str">
        <f t="shared" si="18"/>
        <v>No</v>
      </c>
    </row>
    <row r="75" spans="1:15" ht="81">
      <c r="A75" s="94" t="s">
        <v>1219</v>
      </c>
      <c r="B75" s="94" t="s">
        <v>427</v>
      </c>
      <c r="C75" s="94" t="s">
        <v>428</v>
      </c>
      <c r="D75" s="94" t="s">
        <v>1220</v>
      </c>
      <c r="E75" s="91" t="e">
        <v>#REF!</v>
      </c>
      <c r="F75" s="91" t="e">
        <v>#REF!</v>
      </c>
      <c r="G75" s="91" t="e">
        <v>#REF!</v>
      </c>
      <c r="H75" s="91"/>
      <c r="I75" s="102" t="s">
        <v>274</v>
      </c>
      <c r="J75" s="102"/>
      <c r="K75" s="100" t="s">
        <v>251</v>
      </c>
      <c r="L75" s="102" t="s">
        <v>269</v>
      </c>
      <c r="M75" s="102" t="s">
        <v>281</v>
      </c>
      <c r="N75" t="str">
        <f t="shared" si="20"/>
        <v>該当しない
N/A</v>
      </c>
      <c r="O75" t="str">
        <f t="shared" si="18"/>
        <v>No</v>
      </c>
    </row>
    <row r="76" spans="1:15" ht="148.5">
      <c r="A76" s="94" t="s">
        <v>449</v>
      </c>
      <c r="B76" s="94" t="s">
        <v>446</v>
      </c>
      <c r="C76" s="94" t="s">
        <v>450</v>
      </c>
      <c r="D76" s="94" t="s">
        <v>451</v>
      </c>
      <c r="E76" s="91" t="e">
        <v>#REF!</v>
      </c>
      <c r="F76" s="91" t="e">
        <v>#REF!</v>
      </c>
      <c r="G76" s="91" t="e">
        <v>#REF!</v>
      </c>
      <c r="H76" s="91"/>
      <c r="I76" s="102" t="s">
        <v>280</v>
      </c>
      <c r="J76" s="102" t="s">
        <v>393</v>
      </c>
      <c r="K76" s="100" t="s">
        <v>251</v>
      </c>
      <c r="L76" s="102" t="s">
        <v>318</v>
      </c>
      <c r="M76" s="102" t="s">
        <v>281</v>
      </c>
      <c r="N76" t="str">
        <f t="shared" ref="N76:N77" si="21">IF(I76="該当する
Application period ends by the end of January 2023","該当する
Application period ends by the end of January 2023",IF(J76="該当する
Application period ends by the end of January 2023","該当する
Application period ends by the end of January 2023",IF(I76="未定
TBD","未定
TBD",IF(J76="未定
TBD","未定
TBD",IF(I76="該当しない
N/A","該当しない
N/A",IF(J76="該当しない
N/A","該当しない
N/A",""))))))</f>
        <v>未定
TBD</v>
      </c>
      <c r="O76" t="str">
        <f t="shared" si="18"/>
        <v>TBD</v>
      </c>
    </row>
    <row r="77" spans="1:15" ht="351">
      <c r="A77" s="94" t="s">
        <v>452</v>
      </c>
      <c r="B77" s="94" t="s">
        <v>444</v>
      </c>
      <c r="C77" s="94" t="s">
        <v>262</v>
      </c>
      <c r="D77" s="94" t="s">
        <v>453</v>
      </c>
      <c r="E77" s="91" t="e">
        <v>#REF!</v>
      </c>
      <c r="F77" s="91" t="e">
        <v>#REF!</v>
      </c>
      <c r="G77" s="91" t="e">
        <v>#REF!</v>
      </c>
      <c r="H77" s="91"/>
      <c r="I77" s="102" t="s">
        <v>280</v>
      </c>
      <c r="J77" s="102" t="s">
        <v>393</v>
      </c>
      <c r="K77" s="100" t="s">
        <v>251</v>
      </c>
      <c r="L77" s="102" t="s">
        <v>318</v>
      </c>
      <c r="M77" s="102" t="s">
        <v>281</v>
      </c>
      <c r="N77" t="str">
        <f t="shared" si="21"/>
        <v>未定
TBD</v>
      </c>
      <c r="O77" t="str">
        <f t="shared" si="18"/>
        <v>TBD</v>
      </c>
    </row>
    <row r="78" spans="1:15" ht="175.5">
      <c r="A78" s="94" t="s">
        <v>1221</v>
      </c>
      <c r="B78" s="94" t="s">
        <v>444</v>
      </c>
      <c r="C78" s="94" t="s">
        <v>248</v>
      </c>
      <c r="D78" s="94" t="s">
        <v>455</v>
      </c>
      <c r="E78" s="91" t="e">
        <v>#REF!</v>
      </c>
      <c r="F78" s="91" t="e">
        <v>#REF!</v>
      </c>
      <c r="G78" s="91" t="e">
        <v>#REF!</v>
      </c>
      <c r="H78" s="91"/>
      <c r="I78" s="102" t="s">
        <v>280</v>
      </c>
      <c r="J78" s="102" t="s">
        <v>393</v>
      </c>
      <c r="K78" s="100" t="s">
        <v>251</v>
      </c>
      <c r="L78" s="102" t="s">
        <v>269</v>
      </c>
      <c r="M78" s="102" t="s">
        <v>281</v>
      </c>
      <c r="N78" t="str">
        <f>I78</f>
        <v>未定
TBD</v>
      </c>
      <c r="O78" t="str">
        <f t="shared" si="18"/>
        <v>TBD</v>
      </c>
    </row>
    <row r="79" spans="1:15" ht="229.5">
      <c r="A79" s="94" t="s">
        <v>456</v>
      </c>
      <c r="B79" s="94" t="s">
        <v>444</v>
      </c>
      <c r="C79" s="94" t="s">
        <v>457</v>
      </c>
      <c r="D79" s="94" t="s">
        <v>458</v>
      </c>
      <c r="E79" s="91" t="e">
        <v>#REF!</v>
      </c>
      <c r="F79" s="91" t="e">
        <v>#REF!</v>
      </c>
      <c r="G79" s="91" t="e">
        <v>#REF!</v>
      </c>
      <c r="H79" s="91"/>
      <c r="I79" s="102" t="s">
        <v>280</v>
      </c>
      <c r="J79" s="102" t="s">
        <v>393</v>
      </c>
      <c r="K79" s="100" t="s">
        <v>251</v>
      </c>
      <c r="L79" s="102" t="s">
        <v>318</v>
      </c>
      <c r="M79" s="102" t="s">
        <v>281</v>
      </c>
      <c r="N79" t="str">
        <f t="shared" ref="N79:N85" si="22">IF(I79="該当する
Application period ends by the end of January 2023","該当する
Application period ends by the end of January 2023",IF(J79="該当する
Application period ends by the end of January 2023","該当する
Application period ends by the end of January 2023",IF(I79="未定
TBD","未定
TBD",IF(J79="未定
TBD","未定
TBD",IF(I79="該当しない
N/A","該当しない
N/A",IF(J79="該当しない
N/A","該当しない
N/A",""))))))</f>
        <v>未定
TBD</v>
      </c>
      <c r="O79" t="str">
        <f t="shared" si="18"/>
        <v>TBD</v>
      </c>
    </row>
    <row r="80" spans="1:15" ht="148.5">
      <c r="A80" s="94" t="s">
        <v>459</v>
      </c>
      <c r="B80" s="94" t="s">
        <v>444</v>
      </c>
      <c r="C80" s="94" t="s">
        <v>248</v>
      </c>
      <c r="D80" s="94" t="s">
        <v>460</v>
      </c>
      <c r="E80" s="91" t="e">
        <v>#REF!</v>
      </c>
      <c r="F80" s="91" t="e">
        <v>#REF!</v>
      </c>
      <c r="G80" s="91" t="e">
        <v>#REF!</v>
      </c>
      <c r="H80" s="91"/>
      <c r="I80" s="102" t="s">
        <v>280</v>
      </c>
      <c r="J80" s="102" t="s">
        <v>393</v>
      </c>
      <c r="K80" s="100" t="s">
        <v>251</v>
      </c>
      <c r="L80" s="102" t="s">
        <v>318</v>
      </c>
      <c r="M80" s="102" t="s">
        <v>281</v>
      </c>
      <c r="N80" t="str">
        <f t="shared" si="22"/>
        <v>未定
TBD</v>
      </c>
      <c r="O80" t="str">
        <f t="shared" si="18"/>
        <v>TBD</v>
      </c>
    </row>
    <row r="81" spans="1:15" ht="283.5">
      <c r="A81" s="94" t="s">
        <v>461</v>
      </c>
      <c r="B81" s="94" t="s">
        <v>446</v>
      </c>
      <c r="C81" s="94" t="s">
        <v>248</v>
      </c>
      <c r="D81" s="94" t="s">
        <v>462</v>
      </c>
      <c r="E81" s="91" t="e">
        <v>#REF!</v>
      </c>
      <c r="F81" s="91" t="e">
        <v>#REF!</v>
      </c>
      <c r="G81" s="91" t="e">
        <v>#REF!</v>
      </c>
      <c r="H81" s="91"/>
      <c r="I81" s="102" t="s">
        <v>280</v>
      </c>
      <c r="J81" s="102" t="s">
        <v>393</v>
      </c>
      <c r="K81" s="100" t="s">
        <v>251</v>
      </c>
      <c r="L81" s="102" t="s">
        <v>318</v>
      </c>
      <c r="M81" s="102" t="s">
        <v>281</v>
      </c>
      <c r="N81" t="str">
        <f t="shared" si="22"/>
        <v>未定
TBD</v>
      </c>
      <c r="O81" t="str">
        <f t="shared" si="18"/>
        <v>TBD</v>
      </c>
    </row>
    <row r="82" spans="1:15" ht="175.5">
      <c r="A82" s="94" t="s">
        <v>463</v>
      </c>
      <c r="B82" s="94" t="s">
        <v>446</v>
      </c>
      <c r="C82" s="94" t="s">
        <v>248</v>
      </c>
      <c r="D82" s="94" t="s">
        <v>464</v>
      </c>
      <c r="E82" s="91" t="e">
        <v>#REF!</v>
      </c>
      <c r="F82" s="91" t="e">
        <v>#REF!</v>
      </c>
      <c r="G82" s="91" t="e">
        <v>#REF!</v>
      </c>
      <c r="H82" s="91"/>
      <c r="I82" s="102" t="s">
        <v>280</v>
      </c>
      <c r="J82" s="102" t="s">
        <v>393</v>
      </c>
      <c r="K82" s="100" t="s">
        <v>251</v>
      </c>
      <c r="L82" s="102" t="s">
        <v>318</v>
      </c>
      <c r="M82" s="102" t="s">
        <v>281</v>
      </c>
      <c r="N82" t="str">
        <f t="shared" si="22"/>
        <v>未定
TBD</v>
      </c>
      <c r="O82" t="str">
        <f t="shared" si="18"/>
        <v>TBD</v>
      </c>
    </row>
    <row r="83" spans="1:15" ht="283.5">
      <c r="A83" s="94" t="s">
        <v>1222</v>
      </c>
      <c r="B83" s="94" t="s">
        <v>444</v>
      </c>
      <c r="C83" s="94" t="s">
        <v>466</v>
      </c>
      <c r="D83" s="94" t="s">
        <v>462</v>
      </c>
      <c r="E83" s="91" t="e">
        <v>#REF!</v>
      </c>
      <c r="F83" s="91" t="e">
        <v>#REF!</v>
      </c>
      <c r="G83" s="91" t="e">
        <v>#REF!</v>
      </c>
      <c r="H83" s="91"/>
      <c r="I83" s="102" t="s">
        <v>280</v>
      </c>
      <c r="J83" s="102" t="s">
        <v>393</v>
      </c>
      <c r="K83" s="100" t="s">
        <v>251</v>
      </c>
      <c r="L83" s="102" t="s">
        <v>343</v>
      </c>
      <c r="M83" s="102" t="s">
        <v>281</v>
      </c>
      <c r="N83" t="str">
        <f t="shared" si="22"/>
        <v>未定
TBD</v>
      </c>
      <c r="O83" t="str">
        <f t="shared" si="18"/>
        <v>TBD</v>
      </c>
    </row>
    <row r="84" spans="1:15" ht="202.5">
      <c r="A84" s="94" t="s">
        <v>467</v>
      </c>
      <c r="B84" s="94" t="s">
        <v>444</v>
      </c>
      <c r="C84" s="94" t="s">
        <v>466</v>
      </c>
      <c r="D84" s="94" t="s">
        <v>468</v>
      </c>
      <c r="E84" s="91" t="e">
        <v>#REF!</v>
      </c>
      <c r="F84" s="91" t="e">
        <v>#REF!</v>
      </c>
      <c r="G84" s="91" t="e">
        <v>#REF!</v>
      </c>
      <c r="H84" s="91"/>
      <c r="I84" s="102" t="s">
        <v>280</v>
      </c>
      <c r="J84" s="102" t="s">
        <v>393</v>
      </c>
      <c r="K84" s="100" t="s">
        <v>251</v>
      </c>
      <c r="L84" s="102" t="s">
        <v>343</v>
      </c>
      <c r="M84" s="102" t="s">
        <v>281</v>
      </c>
      <c r="N84" t="str">
        <f t="shared" si="22"/>
        <v>未定
TBD</v>
      </c>
      <c r="O84" t="str">
        <f t="shared" si="18"/>
        <v>TBD</v>
      </c>
    </row>
    <row r="85" spans="1:15" ht="148.5">
      <c r="A85" s="94" t="s">
        <v>469</v>
      </c>
      <c r="B85" s="94" t="s">
        <v>470</v>
      </c>
      <c r="C85" s="94" t="s">
        <v>471</v>
      </c>
      <c r="D85" s="94" t="s">
        <v>316</v>
      </c>
      <c r="E85" s="91" t="e">
        <v>#REF!</v>
      </c>
      <c r="F85" s="91" t="e">
        <v>#REF!</v>
      </c>
      <c r="G85" s="91" t="e">
        <v>#REF!</v>
      </c>
      <c r="H85" s="91"/>
      <c r="I85" s="102" t="s">
        <v>274</v>
      </c>
      <c r="J85" s="102" t="s">
        <v>274</v>
      </c>
      <c r="K85" s="100" t="s">
        <v>251</v>
      </c>
      <c r="L85" s="102" t="s">
        <v>318</v>
      </c>
      <c r="M85" s="102" t="s">
        <v>281</v>
      </c>
      <c r="N85" t="str">
        <f t="shared" si="22"/>
        <v>該当しない
N/A</v>
      </c>
      <c r="O85" t="str">
        <f t="shared" si="18"/>
        <v>No</v>
      </c>
    </row>
    <row r="86" spans="1:15" ht="67.5">
      <c r="A86" s="94" t="s">
        <v>472</v>
      </c>
      <c r="B86" s="94" t="s">
        <v>470</v>
      </c>
      <c r="C86" s="94" t="s">
        <v>349</v>
      </c>
      <c r="D86" s="94" t="s">
        <v>316</v>
      </c>
      <c r="E86" s="91" t="e">
        <v>#REF!</v>
      </c>
      <c r="F86" s="91" t="e">
        <v>#REF!</v>
      </c>
      <c r="G86" s="91" t="e">
        <v>#REF!</v>
      </c>
      <c r="H86" s="91"/>
      <c r="I86" s="102" t="s">
        <v>274</v>
      </c>
      <c r="J86" s="102" t="s">
        <v>274</v>
      </c>
      <c r="K86" s="100" t="s">
        <v>251</v>
      </c>
      <c r="L86" s="102" t="s">
        <v>269</v>
      </c>
      <c r="M86" s="102" t="s">
        <v>281</v>
      </c>
      <c r="N86" t="str">
        <f>I86</f>
        <v>該当しない
N/A</v>
      </c>
      <c r="O86" t="str">
        <f t="shared" si="18"/>
        <v>No</v>
      </c>
    </row>
    <row r="87" spans="1:15" ht="175.5">
      <c r="A87" s="94" t="s">
        <v>473</v>
      </c>
      <c r="B87" s="94" t="s">
        <v>474</v>
      </c>
      <c r="C87" s="94" t="s">
        <v>475</v>
      </c>
      <c r="D87" s="94" t="s">
        <v>476</v>
      </c>
      <c r="E87" s="91" t="e">
        <v>#REF!</v>
      </c>
      <c r="F87" s="91" t="e">
        <v>#REF!</v>
      </c>
      <c r="G87" s="91" t="e">
        <v>#REF!</v>
      </c>
      <c r="H87" s="91"/>
      <c r="I87" s="102" t="s">
        <v>274</v>
      </c>
      <c r="J87" s="102" t="s">
        <v>274</v>
      </c>
      <c r="K87" s="100" t="s">
        <v>251</v>
      </c>
      <c r="L87" s="102" t="s">
        <v>286</v>
      </c>
      <c r="M87" s="102" t="s">
        <v>275</v>
      </c>
      <c r="N87" t="str">
        <f t="shared" ref="N87:N91" si="23">J87</f>
        <v>該当しない
N/A</v>
      </c>
      <c r="O87" t="str">
        <f t="shared" si="18"/>
        <v>No</v>
      </c>
    </row>
    <row r="88" spans="1:15" ht="175.5">
      <c r="A88" s="94" t="s">
        <v>477</v>
      </c>
      <c r="B88" s="94" t="s">
        <v>478</v>
      </c>
      <c r="C88" s="94" t="s">
        <v>479</v>
      </c>
      <c r="D88" s="94" t="s">
        <v>480</v>
      </c>
      <c r="E88" s="91" t="e">
        <v>#REF!</v>
      </c>
      <c r="F88" s="91" t="e">
        <v>#REF!</v>
      </c>
      <c r="G88" s="91" t="e">
        <v>#REF!</v>
      </c>
      <c r="H88" s="91"/>
      <c r="I88" s="102" t="s">
        <v>274</v>
      </c>
      <c r="J88" s="102" t="s">
        <v>274</v>
      </c>
      <c r="K88" s="100" t="s">
        <v>251</v>
      </c>
      <c r="L88" s="102" t="s">
        <v>286</v>
      </c>
      <c r="M88" s="102" t="s">
        <v>275</v>
      </c>
      <c r="N88" t="str">
        <f t="shared" si="23"/>
        <v>該当しない
N/A</v>
      </c>
      <c r="O88" t="str">
        <f t="shared" si="18"/>
        <v>No</v>
      </c>
    </row>
    <row r="89" spans="1:15" ht="175.5">
      <c r="A89" s="94" t="s">
        <v>1223</v>
      </c>
      <c r="B89" s="94" t="s">
        <v>478</v>
      </c>
      <c r="C89" s="94" t="s">
        <v>479</v>
      </c>
      <c r="D89" s="94" t="s">
        <v>476</v>
      </c>
      <c r="E89" s="91" t="e">
        <v>#REF!</v>
      </c>
      <c r="F89" s="91" t="e">
        <v>#REF!</v>
      </c>
      <c r="G89" s="91" t="e">
        <v>#REF!</v>
      </c>
      <c r="H89" s="91"/>
      <c r="I89" s="102" t="s">
        <v>274</v>
      </c>
      <c r="J89" s="102" t="s">
        <v>274</v>
      </c>
      <c r="K89" s="100" t="s">
        <v>251</v>
      </c>
      <c r="L89" s="102" t="s">
        <v>286</v>
      </c>
      <c r="M89" s="102" t="s">
        <v>281</v>
      </c>
      <c r="N89" t="str">
        <f t="shared" si="23"/>
        <v>該当しない
N/A</v>
      </c>
      <c r="O89" t="str">
        <f t="shared" si="18"/>
        <v>No</v>
      </c>
    </row>
    <row r="90" spans="1:15" ht="175.5">
      <c r="A90" s="94" t="s">
        <v>481</v>
      </c>
      <c r="B90" s="94" t="s">
        <v>478</v>
      </c>
      <c r="C90" s="94" t="s">
        <v>479</v>
      </c>
      <c r="D90" s="94" t="s">
        <v>480</v>
      </c>
      <c r="E90" s="91" t="e">
        <v>#REF!</v>
      </c>
      <c r="F90" s="91" t="e">
        <v>#REF!</v>
      </c>
      <c r="G90" s="91" t="e">
        <v>#REF!</v>
      </c>
      <c r="H90" s="91"/>
      <c r="I90" s="102" t="s">
        <v>274</v>
      </c>
      <c r="J90" s="102" t="s">
        <v>274</v>
      </c>
      <c r="K90" s="100" t="s">
        <v>251</v>
      </c>
      <c r="L90" s="102" t="s">
        <v>286</v>
      </c>
      <c r="M90" s="102" t="s">
        <v>275</v>
      </c>
      <c r="N90" t="str">
        <f t="shared" si="23"/>
        <v>該当しない
N/A</v>
      </c>
      <c r="O90" t="str">
        <f t="shared" si="18"/>
        <v>No</v>
      </c>
    </row>
    <row r="91" spans="1:15" ht="162">
      <c r="A91" s="94" t="s">
        <v>482</v>
      </c>
      <c r="B91" s="94" t="s">
        <v>478</v>
      </c>
      <c r="C91" s="94" t="s">
        <v>479</v>
      </c>
      <c r="D91" s="94" t="s">
        <v>483</v>
      </c>
      <c r="E91" s="91" t="e">
        <v>#REF!</v>
      </c>
      <c r="F91" s="91" t="e">
        <v>#REF!</v>
      </c>
      <c r="G91" s="91" t="e">
        <v>#REF!</v>
      </c>
      <c r="H91" s="91"/>
      <c r="I91" s="102" t="s">
        <v>274</v>
      </c>
      <c r="J91" s="102" t="s">
        <v>274</v>
      </c>
      <c r="K91" s="100" t="s">
        <v>251</v>
      </c>
      <c r="L91" s="102" t="s">
        <v>286</v>
      </c>
      <c r="M91" s="102" t="s">
        <v>275</v>
      </c>
      <c r="N91" t="str">
        <f t="shared" si="23"/>
        <v>該当しない
N/A</v>
      </c>
      <c r="O91" t="str">
        <f t="shared" si="18"/>
        <v>No</v>
      </c>
    </row>
    <row r="92" spans="1:15" ht="162">
      <c r="A92" s="94" t="s">
        <v>484</v>
      </c>
      <c r="B92" s="94" t="s">
        <v>478</v>
      </c>
      <c r="C92" s="94" t="s">
        <v>479</v>
      </c>
      <c r="D92" s="94" t="s">
        <v>483</v>
      </c>
      <c r="E92" s="91" t="e">
        <v>#REF!</v>
      </c>
      <c r="F92" s="91" t="e">
        <v>#REF!</v>
      </c>
      <c r="G92" s="91" t="e">
        <v>#REF!</v>
      </c>
      <c r="H92" s="91"/>
      <c r="I92" s="102" t="s">
        <v>274</v>
      </c>
      <c r="J92" s="102" t="s">
        <v>274</v>
      </c>
      <c r="K92" s="100" t="s">
        <v>251</v>
      </c>
      <c r="L92" s="102" t="s">
        <v>318</v>
      </c>
      <c r="M92" s="102" t="s">
        <v>275</v>
      </c>
      <c r="N92" t="str">
        <f t="shared" ref="N92:N94" si="24">IF(I92="該当する
Application period ends by the end of January 2023","該当する
Application period ends by the end of January 2023",IF(J92="該当する
Application period ends by the end of January 2023","該当する
Application period ends by the end of January 2023",IF(I92="未定
TBD","未定
TBD",IF(J92="未定
TBD","未定
TBD",IF(I92="該当しない
N/A","該当しない
N/A",IF(J92="該当しない
N/A","該当しない
N/A",""))))))</f>
        <v>該当しない
N/A</v>
      </c>
      <c r="O92" t="str">
        <f t="shared" si="18"/>
        <v>No</v>
      </c>
    </row>
    <row r="93" spans="1:15" ht="162">
      <c r="A93" s="94" t="s">
        <v>485</v>
      </c>
      <c r="B93" s="94" t="s">
        <v>478</v>
      </c>
      <c r="C93" s="94" t="s">
        <v>479</v>
      </c>
      <c r="D93" s="94" t="s">
        <v>483</v>
      </c>
      <c r="E93" s="91" t="e">
        <v>#REF!</v>
      </c>
      <c r="F93" s="91" t="e">
        <v>#REF!</v>
      </c>
      <c r="G93" s="91" t="e">
        <v>#REF!</v>
      </c>
      <c r="H93" s="91"/>
      <c r="I93" s="102" t="s">
        <v>274</v>
      </c>
      <c r="J93" s="102" t="s">
        <v>274</v>
      </c>
      <c r="K93" s="100" t="s">
        <v>251</v>
      </c>
      <c r="L93" s="102" t="s">
        <v>318</v>
      </c>
      <c r="M93" s="102" t="s">
        <v>275</v>
      </c>
      <c r="N93" t="str">
        <f t="shared" si="24"/>
        <v>該当しない
N/A</v>
      </c>
      <c r="O93" t="str">
        <f t="shared" si="18"/>
        <v>No</v>
      </c>
    </row>
    <row r="94" spans="1:15" ht="162">
      <c r="A94" s="94" t="s">
        <v>487</v>
      </c>
      <c r="B94" s="94" t="s">
        <v>478</v>
      </c>
      <c r="C94" s="94" t="s">
        <v>479</v>
      </c>
      <c r="D94" s="94" t="s">
        <v>483</v>
      </c>
      <c r="E94" s="91" t="e">
        <v>#REF!</v>
      </c>
      <c r="F94" s="91" t="e">
        <v>#REF!</v>
      </c>
      <c r="G94" s="91" t="e">
        <v>#REF!</v>
      </c>
      <c r="H94" s="91"/>
      <c r="I94" s="102" t="s">
        <v>274</v>
      </c>
      <c r="J94" s="102" t="s">
        <v>274</v>
      </c>
      <c r="K94" s="100" t="s">
        <v>251</v>
      </c>
      <c r="L94" s="102" t="s">
        <v>318</v>
      </c>
      <c r="M94" s="102" t="s">
        <v>281</v>
      </c>
      <c r="N94" t="str">
        <f t="shared" si="24"/>
        <v>該当しない
N/A</v>
      </c>
      <c r="O94" t="str">
        <f t="shared" si="18"/>
        <v>No</v>
      </c>
    </row>
    <row r="95" spans="1:15" ht="175.5">
      <c r="A95" s="94" t="s">
        <v>488</v>
      </c>
      <c r="B95" s="94" t="s">
        <v>474</v>
      </c>
      <c r="C95" s="94" t="s">
        <v>475</v>
      </c>
      <c r="D95" s="94" t="s">
        <v>480</v>
      </c>
      <c r="E95" s="91" t="e">
        <v>#REF!</v>
      </c>
      <c r="F95" s="91" t="e">
        <v>#REF!</v>
      </c>
      <c r="G95" s="91" t="e">
        <v>#REF!</v>
      </c>
      <c r="H95" s="91"/>
      <c r="I95" s="102" t="s">
        <v>274</v>
      </c>
      <c r="J95" s="102" t="s">
        <v>274</v>
      </c>
      <c r="K95" s="100" t="s">
        <v>251</v>
      </c>
      <c r="L95" s="102" t="s">
        <v>286</v>
      </c>
      <c r="M95" s="102" t="s">
        <v>275</v>
      </c>
      <c r="N95" t="str">
        <f>J95</f>
        <v>該当しない
N/A</v>
      </c>
      <c r="O95" t="str">
        <f t="shared" si="18"/>
        <v>No</v>
      </c>
    </row>
    <row r="96" spans="1:15" ht="67.5">
      <c r="A96" s="94" t="s">
        <v>1224</v>
      </c>
      <c r="B96" s="94" t="s">
        <v>490</v>
      </c>
      <c r="C96" s="94" t="s">
        <v>1225</v>
      </c>
      <c r="D96" s="94" t="s">
        <v>316</v>
      </c>
      <c r="E96" s="91" t="e">
        <v>#REF!</v>
      </c>
      <c r="F96" s="91" t="e">
        <v>#REF!</v>
      </c>
      <c r="G96" s="91" t="e">
        <v>#REF!</v>
      </c>
      <c r="H96" s="91"/>
      <c r="I96" s="102" t="s">
        <v>1173</v>
      </c>
      <c r="J96" s="102"/>
      <c r="K96" s="100" t="s">
        <v>251</v>
      </c>
      <c r="L96" s="102" t="s">
        <v>269</v>
      </c>
      <c r="M96" s="102" t="s">
        <v>281</v>
      </c>
      <c r="N96" t="str">
        <f t="shared" ref="N96:N97" si="25">I96</f>
        <v>未定
TBD</v>
      </c>
      <c r="O96" t="str">
        <f t="shared" si="18"/>
        <v>TBD</v>
      </c>
    </row>
    <row r="97" spans="1:15" ht="121.5">
      <c r="A97" s="94" t="s">
        <v>499</v>
      </c>
      <c r="B97" s="94" t="s">
        <v>500</v>
      </c>
      <c r="C97" s="94" t="s">
        <v>501</v>
      </c>
      <c r="D97" s="94" t="s">
        <v>502</v>
      </c>
      <c r="E97" s="91" t="e">
        <v>#REF!</v>
      </c>
      <c r="F97" s="91" t="e">
        <v>#REF!</v>
      </c>
      <c r="G97" s="91" t="e">
        <v>#REF!</v>
      </c>
      <c r="H97" s="91"/>
      <c r="I97" s="102" t="s">
        <v>274</v>
      </c>
      <c r="J97" s="102"/>
      <c r="K97" s="100" t="s">
        <v>251</v>
      </c>
      <c r="L97" s="102" t="s">
        <v>269</v>
      </c>
      <c r="M97" s="102" t="s">
        <v>281</v>
      </c>
      <c r="N97" t="str">
        <f t="shared" si="25"/>
        <v>該当しない
N/A</v>
      </c>
      <c r="O97" t="str">
        <f t="shared" si="18"/>
        <v>No</v>
      </c>
    </row>
    <row r="98" spans="1:15" ht="189">
      <c r="A98" s="94" t="s">
        <v>1226</v>
      </c>
      <c r="B98" s="94" t="s">
        <v>500</v>
      </c>
      <c r="C98" s="94" t="s">
        <v>501</v>
      </c>
      <c r="D98" s="94" t="s">
        <v>1227</v>
      </c>
      <c r="E98" s="91" t="e">
        <v>#REF!</v>
      </c>
      <c r="F98" s="91" t="e">
        <v>#REF!</v>
      </c>
      <c r="G98" s="91" t="e">
        <v>#REF!</v>
      </c>
      <c r="H98" s="91"/>
      <c r="I98" s="102" t="s">
        <v>274</v>
      </c>
      <c r="J98" s="102" t="s">
        <v>274</v>
      </c>
      <c r="K98" s="100" t="s">
        <v>251</v>
      </c>
      <c r="L98" s="102" t="s">
        <v>286</v>
      </c>
      <c r="M98" s="102" t="s">
        <v>281</v>
      </c>
      <c r="N98" t="str">
        <f t="shared" ref="N98:N105" si="26">J98</f>
        <v>該当しない
N/A</v>
      </c>
      <c r="O98" t="str">
        <f t="shared" si="18"/>
        <v>No</v>
      </c>
    </row>
    <row r="99" spans="1:15" ht="189">
      <c r="A99" s="94" t="s">
        <v>1228</v>
      </c>
      <c r="B99" s="94" t="s">
        <v>500</v>
      </c>
      <c r="C99" s="94" t="s">
        <v>501</v>
      </c>
      <c r="D99" s="94" t="s">
        <v>1227</v>
      </c>
      <c r="E99" s="91" t="e">
        <v>#REF!</v>
      </c>
      <c r="F99" s="91" t="e">
        <v>#REF!</v>
      </c>
      <c r="G99" s="91" t="e">
        <v>#REF!</v>
      </c>
      <c r="H99" s="91"/>
      <c r="I99" s="102" t="s">
        <v>274</v>
      </c>
      <c r="J99" s="102" t="s">
        <v>274</v>
      </c>
      <c r="K99" s="100" t="s">
        <v>251</v>
      </c>
      <c r="L99" s="102" t="s">
        <v>286</v>
      </c>
      <c r="M99" s="102" t="s">
        <v>281</v>
      </c>
      <c r="N99" t="str">
        <f t="shared" si="26"/>
        <v>該当しない
N/A</v>
      </c>
      <c r="O99" t="str">
        <f t="shared" si="18"/>
        <v>No</v>
      </c>
    </row>
    <row r="100" spans="1:15" ht="351">
      <c r="A100" s="94" t="s">
        <v>1229</v>
      </c>
      <c r="B100" s="94" t="s">
        <v>500</v>
      </c>
      <c r="C100" s="94" t="s">
        <v>501</v>
      </c>
      <c r="D100" s="94" t="s">
        <v>1230</v>
      </c>
      <c r="E100" s="91" t="e">
        <v>#REF!</v>
      </c>
      <c r="F100" s="91" t="e">
        <v>#REF!</v>
      </c>
      <c r="G100" s="91" t="e">
        <v>#REF!</v>
      </c>
      <c r="H100" s="91"/>
      <c r="I100" s="102" t="s">
        <v>274</v>
      </c>
      <c r="J100" s="102" t="s">
        <v>274</v>
      </c>
      <c r="K100" s="100" t="s">
        <v>251</v>
      </c>
      <c r="L100" s="102" t="s">
        <v>286</v>
      </c>
      <c r="M100" s="102" t="s">
        <v>281</v>
      </c>
      <c r="N100" t="str">
        <f t="shared" si="26"/>
        <v>該当しない
N/A</v>
      </c>
      <c r="O100" t="str">
        <f t="shared" si="18"/>
        <v>No</v>
      </c>
    </row>
    <row r="101" spans="1:15" ht="229.5">
      <c r="A101" s="94" t="s">
        <v>1231</v>
      </c>
      <c r="B101" s="94" t="s">
        <v>500</v>
      </c>
      <c r="C101" s="94" t="s">
        <v>501</v>
      </c>
      <c r="D101" s="94" t="s">
        <v>1232</v>
      </c>
      <c r="E101" s="91" t="e">
        <v>#REF!</v>
      </c>
      <c r="F101" s="91" t="e">
        <v>#REF!</v>
      </c>
      <c r="G101" s="91" t="e">
        <v>#REF!</v>
      </c>
      <c r="H101" s="91"/>
      <c r="I101" s="102" t="s">
        <v>393</v>
      </c>
      <c r="J101" s="102" t="s">
        <v>274</v>
      </c>
      <c r="K101" s="100" t="s">
        <v>251</v>
      </c>
      <c r="L101" s="102" t="s">
        <v>286</v>
      </c>
      <c r="M101" s="102" t="s">
        <v>281</v>
      </c>
      <c r="N101" t="str">
        <f t="shared" si="26"/>
        <v>該当しない
N/A</v>
      </c>
      <c r="O101" t="str">
        <f t="shared" si="18"/>
        <v>No</v>
      </c>
    </row>
    <row r="102" spans="1:15" ht="229.5">
      <c r="A102" s="94" t="s">
        <v>1233</v>
      </c>
      <c r="B102" s="94" t="s">
        <v>509</v>
      </c>
      <c r="C102" s="94" t="s">
        <v>1234</v>
      </c>
      <c r="D102" s="94" t="s">
        <v>1235</v>
      </c>
      <c r="E102" s="91" t="e">
        <v>#REF!</v>
      </c>
      <c r="F102" s="91" t="e">
        <v>#REF!</v>
      </c>
      <c r="G102" s="91" t="e">
        <v>#REF!</v>
      </c>
      <c r="H102" s="91"/>
      <c r="I102" s="102"/>
      <c r="J102" s="102" t="s">
        <v>274</v>
      </c>
      <c r="K102" s="100" t="s">
        <v>251</v>
      </c>
      <c r="L102" s="102" t="s">
        <v>286</v>
      </c>
      <c r="M102" s="102" t="s">
        <v>281</v>
      </c>
      <c r="N102" t="str">
        <f t="shared" si="26"/>
        <v>該当しない
N/A</v>
      </c>
      <c r="O102" t="str">
        <f t="shared" si="18"/>
        <v>No</v>
      </c>
    </row>
    <row r="103" spans="1:15" ht="175.5">
      <c r="A103" s="94" t="s">
        <v>1236</v>
      </c>
      <c r="B103" s="94" t="s">
        <v>509</v>
      </c>
      <c r="C103" s="94" t="s">
        <v>1234</v>
      </c>
      <c r="D103" s="94" t="s">
        <v>1237</v>
      </c>
      <c r="E103" s="91" t="e">
        <v>#REF!</v>
      </c>
      <c r="F103" s="91" t="e">
        <v>#REF!</v>
      </c>
      <c r="G103" s="91" t="e">
        <v>#REF!</v>
      </c>
      <c r="H103" s="91"/>
      <c r="I103" s="102"/>
      <c r="J103" s="102" t="s">
        <v>274</v>
      </c>
      <c r="K103" s="100" t="s">
        <v>251</v>
      </c>
      <c r="L103" s="102" t="s">
        <v>286</v>
      </c>
      <c r="M103" s="102" t="s">
        <v>253</v>
      </c>
      <c r="N103" t="str">
        <f t="shared" si="26"/>
        <v>該当しない
N/A</v>
      </c>
      <c r="O103" t="str">
        <f t="shared" si="18"/>
        <v>No</v>
      </c>
    </row>
    <row r="104" spans="1:15" ht="364.5">
      <c r="A104" s="94" t="s">
        <v>1238</v>
      </c>
      <c r="B104" s="94" t="s">
        <v>509</v>
      </c>
      <c r="C104" s="94" t="s">
        <v>1234</v>
      </c>
      <c r="D104" s="94" t="s">
        <v>1239</v>
      </c>
      <c r="E104" s="91" t="e">
        <v>#REF!</v>
      </c>
      <c r="F104" s="91" t="e">
        <v>#REF!</v>
      </c>
      <c r="G104" s="91" t="e">
        <v>#REF!</v>
      </c>
      <c r="H104" s="91"/>
      <c r="I104" s="102"/>
      <c r="J104" s="102" t="s">
        <v>274</v>
      </c>
      <c r="K104" s="100" t="s">
        <v>251</v>
      </c>
      <c r="L104" s="102" t="s">
        <v>286</v>
      </c>
      <c r="M104" s="102" t="s">
        <v>281</v>
      </c>
      <c r="N104" t="str">
        <f t="shared" si="26"/>
        <v>該当しない
N/A</v>
      </c>
      <c r="O104" t="str">
        <f t="shared" si="18"/>
        <v>No</v>
      </c>
    </row>
    <row r="105" spans="1:15" ht="351">
      <c r="A105" s="94" t="s">
        <v>1240</v>
      </c>
      <c r="B105" s="94" t="s">
        <v>509</v>
      </c>
      <c r="C105" s="94" t="s">
        <v>1234</v>
      </c>
      <c r="D105" s="94" t="s">
        <v>1241</v>
      </c>
      <c r="E105" s="91" t="e">
        <v>#REF!</v>
      </c>
      <c r="F105" s="91" t="e">
        <v>#REF!</v>
      </c>
      <c r="G105" s="91" t="e">
        <v>#REF!</v>
      </c>
      <c r="H105" s="91"/>
      <c r="I105" s="102"/>
      <c r="J105" s="102" t="s">
        <v>274</v>
      </c>
      <c r="K105" s="100" t="s">
        <v>251</v>
      </c>
      <c r="L105" s="102" t="s">
        <v>286</v>
      </c>
      <c r="M105" s="102" t="s">
        <v>281</v>
      </c>
      <c r="N105" t="str">
        <f t="shared" si="26"/>
        <v>該当しない
N/A</v>
      </c>
      <c r="O105" t="str">
        <f t="shared" si="18"/>
        <v>No</v>
      </c>
    </row>
    <row r="106" spans="1:15" ht="81">
      <c r="A106" s="94" t="s">
        <v>516</v>
      </c>
      <c r="B106" s="94" t="s">
        <v>509</v>
      </c>
      <c r="C106" s="94" t="s">
        <v>517</v>
      </c>
      <c r="D106" s="94" t="s">
        <v>518</v>
      </c>
      <c r="E106" s="91" t="e">
        <v>#REF!</v>
      </c>
      <c r="F106" s="91" t="e">
        <v>#REF!</v>
      </c>
      <c r="G106" s="91" t="e">
        <v>#REF!</v>
      </c>
      <c r="H106" s="91"/>
      <c r="I106" s="102" t="s">
        <v>280</v>
      </c>
      <c r="J106" s="102" t="s">
        <v>280</v>
      </c>
      <c r="K106" s="100" t="s">
        <v>251</v>
      </c>
      <c r="L106" s="102" t="s">
        <v>269</v>
      </c>
      <c r="M106" s="102" t="s">
        <v>253</v>
      </c>
      <c r="N106" t="str">
        <f t="shared" ref="N106:N110" si="27">I106</f>
        <v>未定
TBD</v>
      </c>
      <c r="O106" t="str">
        <f t="shared" si="18"/>
        <v>TBD</v>
      </c>
    </row>
    <row r="107" spans="1:15" ht="81">
      <c r="A107" s="94" t="s">
        <v>519</v>
      </c>
      <c r="B107" s="94" t="s">
        <v>509</v>
      </c>
      <c r="C107" s="94" t="s">
        <v>517</v>
      </c>
      <c r="D107" s="94" t="s">
        <v>518</v>
      </c>
      <c r="E107" s="91" t="e">
        <v>#REF!</v>
      </c>
      <c r="F107" s="91" t="e">
        <v>#REF!</v>
      </c>
      <c r="G107" s="91" t="e">
        <v>#REF!</v>
      </c>
      <c r="H107" s="91"/>
      <c r="I107" s="102" t="s">
        <v>280</v>
      </c>
      <c r="J107" s="102" t="s">
        <v>280</v>
      </c>
      <c r="K107" s="100" t="s">
        <v>251</v>
      </c>
      <c r="L107" s="102" t="s">
        <v>269</v>
      </c>
      <c r="M107" s="102" t="s">
        <v>281</v>
      </c>
      <c r="N107" t="str">
        <f t="shared" si="27"/>
        <v>未定
TBD</v>
      </c>
      <c r="O107" t="str">
        <f t="shared" si="18"/>
        <v>TBD</v>
      </c>
    </row>
    <row r="108" spans="1:15" ht="135">
      <c r="A108" s="94" t="s">
        <v>1242</v>
      </c>
      <c r="B108" s="94" t="s">
        <v>521</v>
      </c>
      <c r="C108" s="94" t="s">
        <v>522</v>
      </c>
      <c r="D108" s="94" t="s">
        <v>1243</v>
      </c>
      <c r="E108" s="91" t="e">
        <v>#REF!</v>
      </c>
      <c r="F108" s="91" t="e">
        <v>#REF!</v>
      </c>
      <c r="G108" s="91" t="e">
        <v>#REF!</v>
      </c>
      <c r="H108" s="91"/>
      <c r="I108" s="102" t="s">
        <v>524</v>
      </c>
      <c r="J108" s="102" t="s">
        <v>525</v>
      </c>
      <c r="K108" s="100" t="s">
        <v>251</v>
      </c>
      <c r="L108" s="102" t="s">
        <v>269</v>
      </c>
      <c r="M108" s="105" t="s">
        <v>526</v>
      </c>
      <c r="N108" t="str">
        <f t="shared" si="27"/>
        <v>該当する
Application period ends by the end of January 2023</v>
      </c>
      <c r="O108" t="str">
        <f t="shared" si="18"/>
        <v>Yes</v>
      </c>
    </row>
    <row r="109" spans="1:15" ht="243">
      <c r="A109" s="94" t="s">
        <v>527</v>
      </c>
      <c r="B109" s="94" t="s">
        <v>528</v>
      </c>
      <c r="C109" s="94" t="s">
        <v>529</v>
      </c>
      <c r="D109" s="94" t="s">
        <v>530</v>
      </c>
      <c r="E109" s="91" t="e">
        <v>#REF!</v>
      </c>
      <c r="F109" s="91" t="e">
        <v>#REF!</v>
      </c>
      <c r="G109" s="91" t="e">
        <v>#REF!</v>
      </c>
      <c r="H109" s="91"/>
      <c r="I109" s="102" t="s">
        <v>274</v>
      </c>
      <c r="J109" s="102"/>
      <c r="K109" s="100" t="s">
        <v>251</v>
      </c>
      <c r="L109" s="102" t="s">
        <v>269</v>
      </c>
      <c r="M109" s="102" t="s">
        <v>281</v>
      </c>
      <c r="N109" t="str">
        <f t="shared" si="27"/>
        <v>該当しない
N/A</v>
      </c>
      <c r="O109" t="str">
        <f t="shared" si="18"/>
        <v>No</v>
      </c>
    </row>
    <row r="110" spans="1:15" ht="108">
      <c r="A110" s="94" t="s">
        <v>531</v>
      </c>
      <c r="B110" s="94" t="s">
        <v>528</v>
      </c>
      <c r="C110" s="94" t="s">
        <v>532</v>
      </c>
      <c r="D110" s="94" t="s">
        <v>533</v>
      </c>
      <c r="E110" s="91" t="e">
        <v>#REF!</v>
      </c>
      <c r="F110" s="91" t="e">
        <v>#REF!</v>
      </c>
      <c r="G110" s="91" t="e">
        <v>#REF!</v>
      </c>
      <c r="H110" s="91"/>
      <c r="I110" s="102" t="s">
        <v>274</v>
      </c>
      <c r="J110" s="102"/>
      <c r="K110" s="100" t="s">
        <v>251</v>
      </c>
      <c r="L110" s="102" t="s">
        <v>269</v>
      </c>
      <c r="M110" s="102" t="s">
        <v>1244</v>
      </c>
      <c r="N110" t="str">
        <f t="shared" si="27"/>
        <v>該当しない
N/A</v>
      </c>
      <c r="O110" t="str">
        <f t="shared" si="18"/>
        <v>No</v>
      </c>
    </row>
    <row r="111" spans="1:15" ht="81">
      <c r="A111" s="94" t="s">
        <v>534</v>
      </c>
      <c r="B111" s="94" t="s">
        <v>528</v>
      </c>
      <c r="C111" s="94" t="s">
        <v>535</v>
      </c>
      <c r="D111" s="94" t="s">
        <v>536</v>
      </c>
      <c r="E111" s="91" t="e">
        <v>#REF!</v>
      </c>
      <c r="F111" s="91" t="e">
        <v>#REF!</v>
      </c>
      <c r="G111" s="91" t="e">
        <v>#REF!</v>
      </c>
      <c r="H111" s="91"/>
      <c r="I111" s="102"/>
      <c r="J111" s="102" t="s">
        <v>274</v>
      </c>
      <c r="K111" s="100" t="s">
        <v>251</v>
      </c>
      <c r="L111" s="102" t="s">
        <v>286</v>
      </c>
      <c r="M111" s="102" t="s">
        <v>251</v>
      </c>
      <c r="N111" t="str">
        <f t="shared" ref="N111:N174" si="28">J111</f>
        <v>該当しない
N/A</v>
      </c>
      <c r="O111" t="str">
        <f t="shared" si="18"/>
        <v>No</v>
      </c>
    </row>
    <row r="112" spans="1:15" ht="148.5">
      <c r="A112" s="94" t="s">
        <v>540</v>
      </c>
      <c r="B112" s="94" t="s">
        <v>541</v>
      </c>
      <c r="C112" s="94" t="s">
        <v>336</v>
      </c>
      <c r="D112" s="94" t="s">
        <v>542</v>
      </c>
      <c r="E112" s="91" t="e">
        <v>#REF!</v>
      </c>
      <c r="F112" s="91" t="e">
        <v>#REF!</v>
      </c>
      <c r="G112" s="91" t="e">
        <v>#REF!</v>
      </c>
      <c r="H112" s="91"/>
      <c r="I112" s="102" t="s">
        <v>274</v>
      </c>
      <c r="J112" s="102" t="s">
        <v>280</v>
      </c>
      <c r="K112" s="100" t="s">
        <v>251</v>
      </c>
      <c r="L112" s="102" t="s">
        <v>286</v>
      </c>
      <c r="M112" s="102" t="s">
        <v>275</v>
      </c>
      <c r="N112" t="str">
        <f t="shared" si="28"/>
        <v>未定
TBD</v>
      </c>
      <c r="O112" t="str">
        <f t="shared" si="18"/>
        <v>TBD</v>
      </c>
    </row>
    <row r="113" spans="1:15" ht="148.5">
      <c r="A113" s="94" t="s">
        <v>543</v>
      </c>
      <c r="B113" s="94" t="s">
        <v>541</v>
      </c>
      <c r="C113" s="94" t="s">
        <v>336</v>
      </c>
      <c r="D113" s="94" t="s">
        <v>544</v>
      </c>
      <c r="E113" s="91" t="e">
        <v>#REF!</v>
      </c>
      <c r="F113" s="91" t="e">
        <v>#REF!</v>
      </c>
      <c r="G113" s="91" t="e">
        <v>#REF!</v>
      </c>
      <c r="H113" s="91"/>
      <c r="I113" s="102" t="s">
        <v>274</v>
      </c>
      <c r="J113" s="102" t="s">
        <v>280</v>
      </c>
      <c r="K113" s="100" t="s">
        <v>251</v>
      </c>
      <c r="L113" s="102" t="s">
        <v>286</v>
      </c>
      <c r="M113" s="102" t="s">
        <v>275</v>
      </c>
      <c r="N113" t="str">
        <f t="shared" si="28"/>
        <v>未定
TBD</v>
      </c>
      <c r="O113" t="str">
        <f t="shared" si="18"/>
        <v>TBD</v>
      </c>
    </row>
    <row r="114" spans="1:15" ht="270">
      <c r="A114" s="94" t="s">
        <v>545</v>
      </c>
      <c r="B114" s="94" t="s">
        <v>541</v>
      </c>
      <c r="C114" s="94" t="s">
        <v>336</v>
      </c>
      <c r="D114" s="94" t="s">
        <v>546</v>
      </c>
      <c r="E114" s="91" t="e">
        <v>#REF!</v>
      </c>
      <c r="F114" s="91" t="e">
        <v>#REF!</v>
      </c>
      <c r="G114" s="91" t="e">
        <v>#REF!</v>
      </c>
      <c r="H114" s="91"/>
      <c r="I114" s="102" t="s">
        <v>274</v>
      </c>
      <c r="J114" s="102" t="s">
        <v>280</v>
      </c>
      <c r="K114" s="100" t="s">
        <v>251</v>
      </c>
      <c r="L114" s="102" t="s">
        <v>286</v>
      </c>
      <c r="M114" s="102" t="s">
        <v>275</v>
      </c>
      <c r="N114" t="str">
        <f t="shared" si="28"/>
        <v>未定
TBD</v>
      </c>
      <c r="O114" t="str">
        <f t="shared" si="18"/>
        <v>TBD</v>
      </c>
    </row>
    <row r="115" spans="1:15" ht="310.5">
      <c r="A115" s="94" t="s">
        <v>547</v>
      </c>
      <c r="B115" s="94" t="s">
        <v>541</v>
      </c>
      <c r="C115" s="94" t="s">
        <v>336</v>
      </c>
      <c r="D115" s="94" t="s">
        <v>548</v>
      </c>
      <c r="E115" s="91" t="e">
        <v>#REF!</v>
      </c>
      <c r="F115" s="91" t="e">
        <v>#REF!</v>
      </c>
      <c r="G115" s="91" t="e">
        <v>#REF!</v>
      </c>
      <c r="H115" s="91"/>
      <c r="I115" s="102" t="s">
        <v>274</v>
      </c>
      <c r="J115" s="102" t="s">
        <v>280</v>
      </c>
      <c r="K115" s="100" t="s">
        <v>251</v>
      </c>
      <c r="L115" s="102" t="s">
        <v>286</v>
      </c>
      <c r="M115" s="102" t="s">
        <v>275</v>
      </c>
      <c r="N115" t="str">
        <f t="shared" si="28"/>
        <v>未定
TBD</v>
      </c>
      <c r="O115" t="str">
        <f t="shared" si="18"/>
        <v>TBD</v>
      </c>
    </row>
    <row r="116" spans="1:15" ht="310.5">
      <c r="A116" s="94" t="s">
        <v>549</v>
      </c>
      <c r="B116" s="94" t="s">
        <v>541</v>
      </c>
      <c r="C116" s="94" t="s">
        <v>336</v>
      </c>
      <c r="D116" s="94" t="s">
        <v>550</v>
      </c>
      <c r="E116" s="91" t="e">
        <v>#REF!</v>
      </c>
      <c r="F116" s="91" t="e">
        <v>#REF!</v>
      </c>
      <c r="G116" s="91" t="e">
        <v>#REF!</v>
      </c>
      <c r="H116" s="91"/>
      <c r="I116" s="102" t="s">
        <v>274</v>
      </c>
      <c r="J116" s="102" t="s">
        <v>280</v>
      </c>
      <c r="K116" s="100" t="s">
        <v>251</v>
      </c>
      <c r="L116" s="102" t="s">
        <v>286</v>
      </c>
      <c r="M116" s="102" t="s">
        <v>275</v>
      </c>
      <c r="N116" t="str">
        <f t="shared" si="28"/>
        <v>未定
TBD</v>
      </c>
      <c r="O116" t="str">
        <f t="shared" si="18"/>
        <v>TBD</v>
      </c>
    </row>
    <row r="117" spans="1:15" ht="256.5">
      <c r="A117" s="94" t="s">
        <v>553</v>
      </c>
      <c r="B117" s="94" t="s">
        <v>541</v>
      </c>
      <c r="C117" s="94" t="s">
        <v>336</v>
      </c>
      <c r="D117" s="94" t="s">
        <v>554</v>
      </c>
      <c r="E117" s="91" t="e">
        <v>#REF!</v>
      </c>
      <c r="F117" s="91" t="e">
        <v>#REF!</v>
      </c>
      <c r="G117" s="91" t="e">
        <v>#REF!</v>
      </c>
      <c r="H117" s="91"/>
      <c r="I117" s="102" t="s">
        <v>274</v>
      </c>
      <c r="J117" s="102" t="s">
        <v>280</v>
      </c>
      <c r="K117" s="100" t="s">
        <v>251</v>
      </c>
      <c r="L117" s="102" t="s">
        <v>286</v>
      </c>
      <c r="M117" s="102" t="s">
        <v>275</v>
      </c>
      <c r="N117" t="str">
        <f t="shared" si="28"/>
        <v>未定
TBD</v>
      </c>
      <c r="O117" t="str">
        <f t="shared" si="18"/>
        <v>TBD</v>
      </c>
    </row>
    <row r="118" spans="1:15" ht="283.5">
      <c r="A118" s="94" t="s">
        <v>555</v>
      </c>
      <c r="B118" s="94" t="s">
        <v>541</v>
      </c>
      <c r="C118" s="94" t="s">
        <v>336</v>
      </c>
      <c r="D118" s="94" t="s">
        <v>556</v>
      </c>
      <c r="E118" s="91" t="e">
        <v>#REF!</v>
      </c>
      <c r="F118" s="91" t="e">
        <v>#REF!</v>
      </c>
      <c r="G118" s="91" t="e">
        <v>#REF!</v>
      </c>
      <c r="H118" s="91"/>
      <c r="I118" s="102" t="s">
        <v>274</v>
      </c>
      <c r="J118" s="102" t="s">
        <v>280</v>
      </c>
      <c r="K118" s="100" t="s">
        <v>251</v>
      </c>
      <c r="L118" s="102" t="s">
        <v>286</v>
      </c>
      <c r="M118" s="102" t="s">
        <v>275</v>
      </c>
      <c r="N118" t="str">
        <f t="shared" si="28"/>
        <v>未定
TBD</v>
      </c>
      <c r="O118" t="str">
        <f t="shared" si="18"/>
        <v>TBD</v>
      </c>
    </row>
    <row r="119" spans="1:15" ht="283.5">
      <c r="A119" s="94" t="s">
        <v>557</v>
      </c>
      <c r="B119" s="94" t="s">
        <v>541</v>
      </c>
      <c r="C119" s="94" t="s">
        <v>336</v>
      </c>
      <c r="D119" s="94" t="s">
        <v>558</v>
      </c>
      <c r="E119" s="91" t="e">
        <v>#REF!</v>
      </c>
      <c r="F119" s="91" t="e">
        <v>#REF!</v>
      </c>
      <c r="G119" s="91" t="e">
        <v>#REF!</v>
      </c>
      <c r="H119" s="91"/>
      <c r="I119" s="102" t="s">
        <v>274</v>
      </c>
      <c r="J119" s="102" t="s">
        <v>280</v>
      </c>
      <c r="K119" s="100" t="s">
        <v>251</v>
      </c>
      <c r="L119" s="102" t="s">
        <v>286</v>
      </c>
      <c r="M119" s="102" t="s">
        <v>275</v>
      </c>
      <c r="N119" t="str">
        <f t="shared" si="28"/>
        <v>未定
TBD</v>
      </c>
      <c r="O119" t="str">
        <f t="shared" si="18"/>
        <v>TBD</v>
      </c>
    </row>
    <row r="120" spans="1:15" ht="162">
      <c r="A120" s="94" t="s">
        <v>559</v>
      </c>
      <c r="B120" s="94" t="s">
        <v>541</v>
      </c>
      <c r="C120" s="94" t="s">
        <v>336</v>
      </c>
      <c r="D120" s="94" t="s">
        <v>560</v>
      </c>
      <c r="E120" s="91" t="e">
        <v>#REF!</v>
      </c>
      <c r="F120" s="91" t="e">
        <v>#REF!</v>
      </c>
      <c r="G120" s="91" t="e">
        <v>#REF!</v>
      </c>
      <c r="H120" s="91"/>
      <c r="I120" s="102" t="s">
        <v>274</v>
      </c>
      <c r="J120" s="102" t="s">
        <v>280</v>
      </c>
      <c r="K120" s="100" t="s">
        <v>251</v>
      </c>
      <c r="L120" s="102" t="s">
        <v>286</v>
      </c>
      <c r="M120" s="102" t="s">
        <v>275</v>
      </c>
      <c r="N120" t="str">
        <f t="shared" si="28"/>
        <v>未定
TBD</v>
      </c>
      <c r="O120" t="str">
        <f t="shared" si="18"/>
        <v>TBD</v>
      </c>
    </row>
    <row r="121" spans="1:15" ht="216">
      <c r="A121" s="94" t="s">
        <v>561</v>
      </c>
      <c r="B121" s="94" t="s">
        <v>541</v>
      </c>
      <c r="C121" s="94" t="s">
        <v>336</v>
      </c>
      <c r="D121" s="94" t="s">
        <v>562</v>
      </c>
      <c r="E121" s="91" t="e">
        <v>#REF!</v>
      </c>
      <c r="F121" s="91" t="e">
        <v>#REF!</v>
      </c>
      <c r="G121" s="91" t="e">
        <v>#REF!</v>
      </c>
      <c r="H121" s="91"/>
      <c r="I121" s="102" t="s">
        <v>274</v>
      </c>
      <c r="J121" s="102" t="s">
        <v>280</v>
      </c>
      <c r="K121" s="100" t="s">
        <v>251</v>
      </c>
      <c r="L121" s="102" t="s">
        <v>286</v>
      </c>
      <c r="M121" s="102" t="s">
        <v>275</v>
      </c>
      <c r="N121" t="str">
        <f t="shared" si="28"/>
        <v>未定
TBD</v>
      </c>
      <c r="O121" t="str">
        <f t="shared" si="18"/>
        <v>TBD</v>
      </c>
    </row>
    <row r="122" spans="1:15" ht="216">
      <c r="A122" s="94" t="s">
        <v>563</v>
      </c>
      <c r="B122" s="94" t="s">
        <v>541</v>
      </c>
      <c r="C122" s="94" t="s">
        <v>336</v>
      </c>
      <c r="D122" s="94" t="s">
        <v>562</v>
      </c>
      <c r="E122" s="91" t="e">
        <v>#REF!</v>
      </c>
      <c r="F122" s="91" t="e">
        <v>#REF!</v>
      </c>
      <c r="G122" s="91" t="e">
        <v>#REF!</v>
      </c>
      <c r="H122" s="91"/>
      <c r="I122" s="102" t="s">
        <v>274</v>
      </c>
      <c r="J122" s="102" t="s">
        <v>280</v>
      </c>
      <c r="K122" s="100" t="s">
        <v>251</v>
      </c>
      <c r="L122" s="102" t="s">
        <v>286</v>
      </c>
      <c r="M122" s="102" t="s">
        <v>275</v>
      </c>
      <c r="N122" t="str">
        <f t="shared" si="28"/>
        <v>未定
TBD</v>
      </c>
      <c r="O122" t="str">
        <f t="shared" si="18"/>
        <v>TBD</v>
      </c>
    </row>
    <row r="123" spans="1:15" ht="216">
      <c r="A123" s="94" t="s">
        <v>564</v>
      </c>
      <c r="B123" s="94" t="s">
        <v>541</v>
      </c>
      <c r="C123" s="94" t="s">
        <v>336</v>
      </c>
      <c r="D123" s="94" t="s">
        <v>562</v>
      </c>
      <c r="E123" s="91" t="e">
        <v>#REF!</v>
      </c>
      <c r="F123" s="91" t="e">
        <v>#REF!</v>
      </c>
      <c r="G123" s="91" t="e">
        <v>#REF!</v>
      </c>
      <c r="H123" s="91"/>
      <c r="I123" s="102" t="s">
        <v>274</v>
      </c>
      <c r="J123" s="102" t="s">
        <v>280</v>
      </c>
      <c r="K123" s="100" t="s">
        <v>251</v>
      </c>
      <c r="L123" s="102" t="s">
        <v>286</v>
      </c>
      <c r="M123" s="102" t="s">
        <v>275</v>
      </c>
      <c r="N123" t="str">
        <f t="shared" si="28"/>
        <v>未定
TBD</v>
      </c>
      <c r="O123" t="str">
        <f t="shared" si="18"/>
        <v>TBD</v>
      </c>
    </row>
    <row r="124" spans="1:15" ht="216">
      <c r="A124" s="94" t="s">
        <v>565</v>
      </c>
      <c r="B124" s="94" t="s">
        <v>541</v>
      </c>
      <c r="C124" s="94" t="s">
        <v>336</v>
      </c>
      <c r="D124" s="94" t="s">
        <v>562</v>
      </c>
      <c r="E124" s="91" t="e">
        <v>#REF!</v>
      </c>
      <c r="F124" s="91" t="e">
        <v>#REF!</v>
      </c>
      <c r="G124" s="91" t="e">
        <v>#REF!</v>
      </c>
      <c r="H124" s="91"/>
      <c r="I124" s="102" t="s">
        <v>274</v>
      </c>
      <c r="J124" s="102" t="s">
        <v>280</v>
      </c>
      <c r="K124" s="100" t="s">
        <v>251</v>
      </c>
      <c r="L124" s="102" t="s">
        <v>286</v>
      </c>
      <c r="M124" s="102" t="s">
        <v>275</v>
      </c>
      <c r="N124" t="str">
        <f t="shared" si="28"/>
        <v>未定
TBD</v>
      </c>
      <c r="O124" t="str">
        <f t="shared" si="18"/>
        <v>TBD</v>
      </c>
    </row>
    <row r="125" spans="1:15" ht="216">
      <c r="A125" s="94" t="s">
        <v>566</v>
      </c>
      <c r="B125" s="94" t="s">
        <v>541</v>
      </c>
      <c r="C125" s="94" t="s">
        <v>336</v>
      </c>
      <c r="D125" s="94" t="s">
        <v>562</v>
      </c>
      <c r="E125" s="91" t="e">
        <v>#REF!</v>
      </c>
      <c r="F125" s="91" t="e">
        <v>#REF!</v>
      </c>
      <c r="G125" s="91" t="e">
        <v>#REF!</v>
      </c>
      <c r="H125" s="91"/>
      <c r="I125" s="102" t="s">
        <v>274</v>
      </c>
      <c r="J125" s="102" t="s">
        <v>280</v>
      </c>
      <c r="K125" s="100" t="s">
        <v>251</v>
      </c>
      <c r="L125" s="102" t="s">
        <v>286</v>
      </c>
      <c r="M125" s="102" t="s">
        <v>275</v>
      </c>
      <c r="N125" t="str">
        <f t="shared" si="28"/>
        <v>未定
TBD</v>
      </c>
      <c r="O125" t="str">
        <f t="shared" si="18"/>
        <v>TBD</v>
      </c>
    </row>
    <row r="126" spans="1:15" ht="216">
      <c r="A126" s="94" t="s">
        <v>567</v>
      </c>
      <c r="B126" s="94" t="s">
        <v>541</v>
      </c>
      <c r="C126" s="94" t="s">
        <v>336</v>
      </c>
      <c r="D126" s="94" t="s">
        <v>562</v>
      </c>
      <c r="E126" s="91" t="e">
        <v>#REF!</v>
      </c>
      <c r="F126" s="91" t="e">
        <v>#REF!</v>
      </c>
      <c r="G126" s="91" t="e">
        <v>#REF!</v>
      </c>
      <c r="H126" s="91"/>
      <c r="I126" s="102" t="s">
        <v>274</v>
      </c>
      <c r="J126" s="102" t="s">
        <v>280</v>
      </c>
      <c r="K126" s="100" t="s">
        <v>251</v>
      </c>
      <c r="L126" s="102" t="s">
        <v>286</v>
      </c>
      <c r="M126" s="102" t="s">
        <v>275</v>
      </c>
      <c r="N126" t="str">
        <f t="shared" si="28"/>
        <v>未定
TBD</v>
      </c>
      <c r="O126" t="str">
        <f t="shared" si="18"/>
        <v>TBD</v>
      </c>
    </row>
    <row r="127" spans="1:15" ht="216">
      <c r="A127" s="94" t="s">
        <v>568</v>
      </c>
      <c r="B127" s="94" t="s">
        <v>541</v>
      </c>
      <c r="C127" s="94" t="s">
        <v>336</v>
      </c>
      <c r="D127" s="94" t="s">
        <v>562</v>
      </c>
      <c r="E127" s="91" t="e">
        <v>#REF!</v>
      </c>
      <c r="F127" s="91" t="e">
        <v>#REF!</v>
      </c>
      <c r="G127" s="91" t="e">
        <v>#REF!</v>
      </c>
      <c r="H127" s="91"/>
      <c r="I127" s="102" t="s">
        <v>274</v>
      </c>
      <c r="J127" s="102" t="s">
        <v>280</v>
      </c>
      <c r="K127" s="100" t="s">
        <v>251</v>
      </c>
      <c r="L127" s="102" t="s">
        <v>286</v>
      </c>
      <c r="M127" s="102" t="s">
        <v>275</v>
      </c>
      <c r="N127" t="str">
        <f t="shared" si="28"/>
        <v>未定
TBD</v>
      </c>
      <c r="O127" t="str">
        <f t="shared" si="18"/>
        <v>TBD</v>
      </c>
    </row>
    <row r="128" spans="1:15" ht="216">
      <c r="A128" s="94" t="s">
        <v>569</v>
      </c>
      <c r="B128" s="94" t="s">
        <v>541</v>
      </c>
      <c r="C128" s="94" t="s">
        <v>336</v>
      </c>
      <c r="D128" s="94" t="s">
        <v>562</v>
      </c>
      <c r="E128" s="91" t="e">
        <v>#REF!</v>
      </c>
      <c r="F128" s="91" t="e">
        <v>#REF!</v>
      </c>
      <c r="G128" s="91" t="e">
        <v>#REF!</v>
      </c>
      <c r="H128" s="91"/>
      <c r="I128" s="102" t="s">
        <v>274</v>
      </c>
      <c r="J128" s="102" t="s">
        <v>280</v>
      </c>
      <c r="K128" s="100" t="s">
        <v>251</v>
      </c>
      <c r="L128" s="102" t="s">
        <v>286</v>
      </c>
      <c r="M128" s="102" t="s">
        <v>275</v>
      </c>
      <c r="N128" t="str">
        <f t="shared" si="28"/>
        <v>未定
TBD</v>
      </c>
      <c r="O128" t="str">
        <f t="shared" si="18"/>
        <v>TBD</v>
      </c>
    </row>
    <row r="129" spans="1:15" ht="216">
      <c r="A129" s="94" t="s">
        <v>570</v>
      </c>
      <c r="B129" s="94" t="s">
        <v>541</v>
      </c>
      <c r="C129" s="94" t="s">
        <v>336</v>
      </c>
      <c r="D129" s="94" t="s">
        <v>562</v>
      </c>
      <c r="E129" s="91" t="e">
        <v>#REF!</v>
      </c>
      <c r="F129" s="91" t="e">
        <v>#REF!</v>
      </c>
      <c r="G129" s="91" t="e">
        <v>#REF!</v>
      </c>
      <c r="H129" s="91"/>
      <c r="I129" s="102" t="s">
        <v>274</v>
      </c>
      <c r="J129" s="102" t="s">
        <v>280</v>
      </c>
      <c r="K129" s="100" t="s">
        <v>251</v>
      </c>
      <c r="L129" s="102" t="s">
        <v>286</v>
      </c>
      <c r="M129" s="102" t="s">
        <v>275</v>
      </c>
      <c r="N129" t="str">
        <f t="shared" si="28"/>
        <v>未定
TBD</v>
      </c>
      <c r="O129" t="str">
        <f t="shared" si="18"/>
        <v>TBD</v>
      </c>
    </row>
    <row r="130" spans="1:15" ht="216">
      <c r="A130" s="94" t="s">
        <v>571</v>
      </c>
      <c r="B130" s="94" t="s">
        <v>541</v>
      </c>
      <c r="C130" s="94" t="s">
        <v>336</v>
      </c>
      <c r="D130" s="94" t="s">
        <v>562</v>
      </c>
      <c r="E130" s="91" t="e">
        <v>#REF!</v>
      </c>
      <c r="F130" s="91" t="e">
        <v>#REF!</v>
      </c>
      <c r="G130" s="91" t="e">
        <v>#REF!</v>
      </c>
      <c r="H130" s="91"/>
      <c r="I130" s="102" t="s">
        <v>274</v>
      </c>
      <c r="J130" s="102" t="s">
        <v>280</v>
      </c>
      <c r="K130" s="100" t="s">
        <v>251</v>
      </c>
      <c r="L130" s="102" t="s">
        <v>286</v>
      </c>
      <c r="M130" s="102" t="s">
        <v>275</v>
      </c>
      <c r="N130" t="str">
        <f t="shared" si="28"/>
        <v>未定
TBD</v>
      </c>
      <c r="O130" t="str">
        <f t="shared" si="18"/>
        <v>TBD</v>
      </c>
    </row>
    <row r="131" spans="1:15" ht="216">
      <c r="A131" s="94" t="s">
        <v>572</v>
      </c>
      <c r="B131" s="94" t="s">
        <v>541</v>
      </c>
      <c r="C131" s="94" t="s">
        <v>336</v>
      </c>
      <c r="D131" s="94" t="s">
        <v>562</v>
      </c>
      <c r="E131" s="91" t="e">
        <v>#REF!</v>
      </c>
      <c r="F131" s="91" t="e">
        <v>#REF!</v>
      </c>
      <c r="G131" s="91" t="e">
        <v>#REF!</v>
      </c>
      <c r="H131" s="91"/>
      <c r="I131" s="102" t="s">
        <v>274</v>
      </c>
      <c r="J131" s="102" t="s">
        <v>280</v>
      </c>
      <c r="K131" s="100" t="s">
        <v>251</v>
      </c>
      <c r="L131" s="102" t="s">
        <v>286</v>
      </c>
      <c r="M131" s="102" t="s">
        <v>275</v>
      </c>
      <c r="N131" t="str">
        <f t="shared" si="28"/>
        <v>未定
TBD</v>
      </c>
      <c r="O131" t="str">
        <f t="shared" ref="O131:O194" si="29">IF(N131="未定
TBD","TBD",IF(N131="該当する
Application period ends by the end of January 2023","Yes","No"))</f>
        <v>TBD</v>
      </c>
    </row>
    <row r="132" spans="1:15" ht="216">
      <c r="A132" s="94" t="s">
        <v>573</v>
      </c>
      <c r="B132" s="94" t="s">
        <v>541</v>
      </c>
      <c r="C132" s="94" t="s">
        <v>336</v>
      </c>
      <c r="D132" s="94" t="s">
        <v>562</v>
      </c>
      <c r="E132" s="91" t="e">
        <v>#REF!</v>
      </c>
      <c r="F132" s="91" t="e">
        <v>#REF!</v>
      </c>
      <c r="G132" s="91" t="e">
        <v>#REF!</v>
      </c>
      <c r="H132" s="91"/>
      <c r="I132" s="102" t="s">
        <v>274</v>
      </c>
      <c r="J132" s="102" t="s">
        <v>280</v>
      </c>
      <c r="K132" s="100" t="s">
        <v>251</v>
      </c>
      <c r="L132" s="102" t="s">
        <v>286</v>
      </c>
      <c r="M132" s="102" t="s">
        <v>275</v>
      </c>
      <c r="N132" t="str">
        <f t="shared" si="28"/>
        <v>未定
TBD</v>
      </c>
      <c r="O132" t="str">
        <f t="shared" si="29"/>
        <v>TBD</v>
      </c>
    </row>
    <row r="133" spans="1:15" ht="216">
      <c r="A133" s="94" t="s">
        <v>574</v>
      </c>
      <c r="B133" s="94" t="s">
        <v>541</v>
      </c>
      <c r="C133" s="94" t="s">
        <v>336</v>
      </c>
      <c r="D133" s="94" t="s">
        <v>562</v>
      </c>
      <c r="E133" s="91" t="e">
        <v>#REF!</v>
      </c>
      <c r="F133" s="91" t="e">
        <v>#REF!</v>
      </c>
      <c r="G133" s="91" t="e">
        <v>#REF!</v>
      </c>
      <c r="H133" s="91"/>
      <c r="I133" s="102" t="s">
        <v>274</v>
      </c>
      <c r="J133" s="102" t="s">
        <v>280</v>
      </c>
      <c r="K133" s="100" t="s">
        <v>251</v>
      </c>
      <c r="L133" s="102" t="s">
        <v>286</v>
      </c>
      <c r="M133" s="102" t="s">
        <v>275</v>
      </c>
      <c r="N133" t="str">
        <f t="shared" si="28"/>
        <v>未定
TBD</v>
      </c>
      <c r="O133" t="str">
        <f t="shared" si="29"/>
        <v>TBD</v>
      </c>
    </row>
    <row r="134" spans="1:15" ht="216">
      <c r="A134" s="94" t="s">
        <v>575</v>
      </c>
      <c r="B134" s="94" t="s">
        <v>541</v>
      </c>
      <c r="C134" s="94" t="s">
        <v>336</v>
      </c>
      <c r="D134" s="94" t="s">
        <v>562</v>
      </c>
      <c r="E134" s="91" t="e">
        <v>#REF!</v>
      </c>
      <c r="F134" s="91" t="e">
        <v>#REF!</v>
      </c>
      <c r="G134" s="91" t="e">
        <v>#REF!</v>
      </c>
      <c r="H134" s="91"/>
      <c r="I134" s="102" t="s">
        <v>274</v>
      </c>
      <c r="J134" s="102" t="s">
        <v>280</v>
      </c>
      <c r="K134" s="100" t="s">
        <v>251</v>
      </c>
      <c r="L134" s="102" t="s">
        <v>286</v>
      </c>
      <c r="M134" s="102" t="s">
        <v>275</v>
      </c>
      <c r="N134" t="str">
        <f t="shared" si="28"/>
        <v>未定
TBD</v>
      </c>
      <c r="O134" t="str">
        <f t="shared" si="29"/>
        <v>TBD</v>
      </c>
    </row>
    <row r="135" spans="1:15" ht="202.5">
      <c r="A135" s="94" t="s">
        <v>576</v>
      </c>
      <c r="B135" s="94" t="s">
        <v>541</v>
      </c>
      <c r="C135" s="94" t="s">
        <v>336</v>
      </c>
      <c r="D135" s="94" t="s">
        <v>577</v>
      </c>
      <c r="E135" s="91" t="e">
        <v>#REF!</v>
      </c>
      <c r="F135" s="91" t="e">
        <v>#REF!</v>
      </c>
      <c r="G135" s="91" t="e">
        <v>#REF!</v>
      </c>
      <c r="H135" s="91"/>
      <c r="I135" s="102" t="s">
        <v>274</v>
      </c>
      <c r="J135" s="102" t="s">
        <v>280</v>
      </c>
      <c r="K135" s="100" t="s">
        <v>251</v>
      </c>
      <c r="L135" s="102" t="s">
        <v>286</v>
      </c>
      <c r="M135" s="102" t="s">
        <v>275</v>
      </c>
      <c r="N135" t="str">
        <f t="shared" si="28"/>
        <v>未定
TBD</v>
      </c>
      <c r="O135" t="str">
        <f t="shared" si="29"/>
        <v>TBD</v>
      </c>
    </row>
    <row r="136" spans="1:15" ht="202.5">
      <c r="A136" s="94" t="s">
        <v>578</v>
      </c>
      <c r="B136" s="94" t="s">
        <v>541</v>
      </c>
      <c r="C136" s="94" t="s">
        <v>336</v>
      </c>
      <c r="D136" s="94" t="s">
        <v>577</v>
      </c>
      <c r="E136" s="91" t="e">
        <v>#REF!</v>
      </c>
      <c r="F136" s="91" t="e">
        <v>#REF!</v>
      </c>
      <c r="G136" s="91" t="e">
        <v>#REF!</v>
      </c>
      <c r="H136" s="91"/>
      <c r="I136" s="102" t="s">
        <v>274</v>
      </c>
      <c r="J136" s="102" t="s">
        <v>280</v>
      </c>
      <c r="K136" s="100" t="s">
        <v>251</v>
      </c>
      <c r="L136" s="102" t="s">
        <v>286</v>
      </c>
      <c r="M136" s="102" t="s">
        <v>275</v>
      </c>
      <c r="N136" t="str">
        <f t="shared" si="28"/>
        <v>未定
TBD</v>
      </c>
      <c r="O136" t="str">
        <f t="shared" si="29"/>
        <v>TBD</v>
      </c>
    </row>
    <row r="137" spans="1:15" ht="202.5">
      <c r="A137" s="94" t="s">
        <v>579</v>
      </c>
      <c r="B137" s="94" t="s">
        <v>541</v>
      </c>
      <c r="C137" s="94" t="s">
        <v>336</v>
      </c>
      <c r="D137" s="94" t="s">
        <v>577</v>
      </c>
      <c r="E137" s="91" t="e">
        <v>#REF!</v>
      </c>
      <c r="F137" s="91" t="e">
        <v>#REF!</v>
      </c>
      <c r="G137" s="91" t="e">
        <v>#REF!</v>
      </c>
      <c r="H137" s="91"/>
      <c r="I137" s="102" t="s">
        <v>274</v>
      </c>
      <c r="J137" s="102" t="s">
        <v>280</v>
      </c>
      <c r="K137" s="100" t="s">
        <v>251</v>
      </c>
      <c r="L137" s="102" t="s">
        <v>286</v>
      </c>
      <c r="M137" s="102" t="s">
        <v>275</v>
      </c>
      <c r="N137" t="str">
        <f t="shared" si="28"/>
        <v>未定
TBD</v>
      </c>
      <c r="O137" t="str">
        <f t="shared" si="29"/>
        <v>TBD</v>
      </c>
    </row>
    <row r="138" spans="1:15" ht="202.5">
      <c r="A138" s="94" t="s">
        <v>580</v>
      </c>
      <c r="B138" s="94" t="s">
        <v>541</v>
      </c>
      <c r="C138" s="94" t="s">
        <v>336</v>
      </c>
      <c r="D138" s="94" t="s">
        <v>577</v>
      </c>
      <c r="E138" s="91" t="e">
        <v>#REF!</v>
      </c>
      <c r="F138" s="91" t="e">
        <v>#REF!</v>
      </c>
      <c r="G138" s="91" t="e">
        <v>#REF!</v>
      </c>
      <c r="H138" s="91"/>
      <c r="I138" s="102" t="s">
        <v>274</v>
      </c>
      <c r="J138" s="102" t="s">
        <v>280</v>
      </c>
      <c r="K138" s="100" t="s">
        <v>251</v>
      </c>
      <c r="L138" s="102" t="s">
        <v>286</v>
      </c>
      <c r="M138" s="102" t="s">
        <v>275</v>
      </c>
      <c r="N138" t="str">
        <f t="shared" si="28"/>
        <v>未定
TBD</v>
      </c>
      <c r="O138" t="str">
        <f t="shared" si="29"/>
        <v>TBD</v>
      </c>
    </row>
    <row r="139" spans="1:15" ht="202.5">
      <c r="A139" s="94" t="s">
        <v>581</v>
      </c>
      <c r="B139" s="94" t="s">
        <v>541</v>
      </c>
      <c r="C139" s="94" t="s">
        <v>336</v>
      </c>
      <c r="D139" s="94" t="s">
        <v>577</v>
      </c>
      <c r="E139" s="91" t="e">
        <v>#REF!</v>
      </c>
      <c r="F139" s="91" t="e">
        <v>#REF!</v>
      </c>
      <c r="G139" s="91" t="e">
        <v>#REF!</v>
      </c>
      <c r="H139" s="91"/>
      <c r="I139" s="102" t="s">
        <v>274</v>
      </c>
      <c r="J139" s="102" t="s">
        <v>280</v>
      </c>
      <c r="K139" s="100" t="s">
        <v>251</v>
      </c>
      <c r="L139" s="102" t="s">
        <v>286</v>
      </c>
      <c r="M139" s="102" t="s">
        <v>275</v>
      </c>
      <c r="N139" t="str">
        <f t="shared" si="28"/>
        <v>未定
TBD</v>
      </c>
      <c r="O139" t="str">
        <f t="shared" si="29"/>
        <v>TBD</v>
      </c>
    </row>
    <row r="140" spans="1:15" ht="202.5">
      <c r="A140" s="94" t="s">
        <v>582</v>
      </c>
      <c r="B140" s="94" t="s">
        <v>541</v>
      </c>
      <c r="C140" s="94" t="s">
        <v>336</v>
      </c>
      <c r="D140" s="94" t="s">
        <v>577</v>
      </c>
      <c r="E140" s="91" t="e">
        <v>#REF!</v>
      </c>
      <c r="F140" s="91" t="e">
        <v>#REF!</v>
      </c>
      <c r="G140" s="91" t="e">
        <v>#REF!</v>
      </c>
      <c r="H140" s="91"/>
      <c r="I140" s="102" t="s">
        <v>274</v>
      </c>
      <c r="J140" s="102" t="s">
        <v>280</v>
      </c>
      <c r="K140" s="100" t="s">
        <v>251</v>
      </c>
      <c r="L140" s="102" t="s">
        <v>286</v>
      </c>
      <c r="M140" s="102" t="s">
        <v>275</v>
      </c>
      <c r="N140" t="str">
        <f t="shared" si="28"/>
        <v>未定
TBD</v>
      </c>
      <c r="O140" t="str">
        <f t="shared" si="29"/>
        <v>TBD</v>
      </c>
    </row>
    <row r="141" spans="1:15" ht="202.5">
      <c r="A141" s="94" t="s">
        <v>584</v>
      </c>
      <c r="B141" s="94" t="s">
        <v>541</v>
      </c>
      <c r="C141" s="94" t="s">
        <v>336</v>
      </c>
      <c r="D141" s="94" t="s">
        <v>577</v>
      </c>
      <c r="E141" s="91" t="e">
        <v>#REF!</v>
      </c>
      <c r="F141" s="91" t="e">
        <v>#REF!</v>
      </c>
      <c r="G141" s="91" t="e">
        <v>#REF!</v>
      </c>
      <c r="H141" s="91"/>
      <c r="I141" s="102" t="s">
        <v>274</v>
      </c>
      <c r="J141" s="102" t="s">
        <v>280</v>
      </c>
      <c r="K141" s="100" t="s">
        <v>251</v>
      </c>
      <c r="L141" s="102" t="s">
        <v>286</v>
      </c>
      <c r="M141" s="102" t="s">
        <v>275</v>
      </c>
      <c r="N141" t="str">
        <f t="shared" si="28"/>
        <v>未定
TBD</v>
      </c>
      <c r="O141" t="str">
        <f t="shared" si="29"/>
        <v>TBD</v>
      </c>
    </row>
    <row r="142" spans="1:15" ht="202.5">
      <c r="A142" s="94" t="s">
        <v>585</v>
      </c>
      <c r="B142" s="94" t="s">
        <v>541</v>
      </c>
      <c r="C142" s="94" t="s">
        <v>336</v>
      </c>
      <c r="D142" s="94" t="s">
        <v>577</v>
      </c>
      <c r="E142" s="91" t="e">
        <v>#REF!</v>
      </c>
      <c r="F142" s="91" t="e">
        <v>#REF!</v>
      </c>
      <c r="G142" s="91" t="e">
        <v>#REF!</v>
      </c>
      <c r="H142" s="91"/>
      <c r="I142" s="102" t="s">
        <v>274</v>
      </c>
      <c r="J142" s="102" t="s">
        <v>280</v>
      </c>
      <c r="K142" s="100" t="s">
        <v>251</v>
      </c>
      <c r="L142" s="102" t="s">
        <v>286</v>
      </c>
      <c r="M142" s="102" t="s">
        <v>275</v>
      </c>
      <c r="N142" t="str">
        <f t="shared" si="28"/>
        <v>未定
TBD</v>
      </c>
      <c r="O142" t="str">
        <f t="shared" si="29"/>
        <v>TBD</v>
      </c>
    </row>
    <row r="143" spans="1:15" ht="202.5">
      <c r="A143" s="94" t="s">
        <v>586</v>
      </c>
      <c r="B143" s="94" t="s">
        <v>541</v>
      </c>
      <c r="C143" s="94" t="s">
        <v>336</v>
      </c>
      <c r="D143" s="94" t="s">
        <v>577</v>
      </c>
      <c r="E143" s="91" t="e">
        <v>#REF!</v>
      </c>
      <c r="F143" s="91" t="e">
        <v>#REF!</v>
      </c>
      <c r="G143" s="91" t="e">
        <v>#REF!</v>
      </c>
      <c r="H143" s="91"/>
      <c r="I143" s="102" t="s">
        <v>274</v>
      </c>
      <c r="J143" s="102" t="s">
        <v>280</v>
      </c>
      <c r="K143" s="100" t="s">
        <v>251</v>
      </c>
      <c r="L143" s="102" t="s">
        <v>286</v>
      </c>
      <c r="M143" s="102" t="s">
        <v>275</v>
      </c>
      <c r="N143" t="str">
        <f t="shared" si="28"/>
        <v>未定
TBD</v>
      </c>
      <c r="O143" t="str">
        <f t="shared" si="29"/>
        <v>TBD</v>
      </c>
    </row>
    <row r="144" spans="1:15" ht="148.5">
      <c r="A144" s="94" t="s">
        <v>587</v>
      </c>
      <c r="B144" s="94" t="s">
        <v>541</v>
      </c>
      <c r="C144" s="94" t="s">
        <v>336</v>
      </c>
      <c r="D144" s="94" t="s">
        <v>588</v>
      </c>
      <c r="E144" s="91" t="e">
        <v>#REF!</v>
      </c>
      <c r="F144" s="91" t="e">
        <v>#REF!</v>
      </c>
      <c r="G144" s="91" t="e">
        <v>#REF!</v>
      </c>
      <c r="H144" s="91"/>
      <c r="I144" s="102" t="s">
        <v>274</v>
      </c>
      <c r="J144" s="102" t="s">
        <v>280</v>
      </c>
      <c r="K144" s="100" t="s">
        <v>251</v>
      </c>
      <c r="L144" s="102" t="s">
        <v>286</v>
      </c>
      <c r="M144" s="102" t="s">
        <v>275</v>
      </c>
      <c r="N144" t="str">
        <f t="shared" si="28"/>
        <v>未定
TBD</v>
      </c>
      <c r="O144" t="str">
        <f t="shared" si="29"/>
        <v>TBD</v>
      </c>
    </row>
    <row r="145" spans="1:15" ht="256.5">
      <c r="A145" s="94" t="s">
        <v>589</v>
      </c>
      <c r="B145" s="94" t="s">
        <v>541</v>
      </c>
      <c r="C145" s="94" t="s">
        <v>336</v>
      </c>
      <c r="D145" s="94" t="s">
        <v>590</v>
      </c>
      <c r="E145" s="91" t="e">
        <v>#REF!</v>
      </c>
      <c r="F145" s="91" t="e">
        <v>#REF!</v>
      </c>
      <c r="G145" s="91" t="e">
        <v>#REF!</v>
      </c>
      <c r="H145" s="91"/>
      <c r="I145" s="102" t="s">
        <v>274</v>
      </c>
      <c r="J145" s="102" t="s">
        <v>280</v>
      </c>
      <c r="K145" s="100" t="s">
        <v>251</v>
      </c>
      <c r="L145" s="102" t="s">
        <v>286</v>
      </c>
      <c r="M145" s="102" t="s">
        <v>275</v>
      </c>
      <c r="N145" t="str">
        <f t="shared" si="28"/>
        <v>未定
TBD</v>
      </c>
      <c r="O145" t="str">
        <f t="shared" si="29"/>
        <v>TBD</v>
      </c>
    </row>
    <row r="146" spans="1:15" ht="310.5">
      <c r="A146" s="94" t="s">
        <v>591</v>
      </c>
      <c r="B146" s="94" t="s">
        <v>541</v>
      </c>
      <c r="C146" s="94" t="s">
        <v>336</v>
      </c>
      <c r="D146" s="94" t="s">
        <v>592</v>
      </c>
      <c r="E146" s="91" t="e">
        <v>#REF!</v>
      </c>
      <c r="F146" s="91" t="e">
        <v>#REF!</v>
      </c>
      <c r="G146" s="91" t="e">
        <v>#REF!</v>
      </c>
      <c r="H146" s="91"/>
      <c r="I146" s="102" t="s">
        <v>274</v>
      </c>
      <c r="J146" s="102" t="s">
        <v>280</v>
      </c>
      <c r="K146" s="100" t="s">
        <v>251</v>
      </c>
      <c r="L146" s="102" t="s">
        <v>286</v>
      </c>
      <c r="M146" s="102" t="s">
        <v>275</v>
      </c>
      <c r="N146" t="str">
        <f t="shared" si="28"/>
        <v>未定
TBD</v>
      </c>
      <c r="O146" t="str">
        <f t="shared" si="29"/>
        <v>TBD</v>
      </c>
    </row>
    <row r="147" spans="1:15" ht="310.5">
      <c r="A147" s="94" t="s">
        <v>593</v>
      </c>
      <c r="B147" s="94" t="s">
        <v>541</v>
      </c>
      <c r="C147" s="94" t="s">
        <v>336</v>
      </c>
      <c r="D147" s="94" t="s">
        <v>592</v>
      </c>
      <c r="E147" s="91" t="e">
        <v>#REF!</v>
      </c>
      <c r="F147" s="91" t="e">
        <v>#REF!</v>
      </c>
      <c r="G147" s="91" t="e">
        <v>#REF!</v>
      </c>
      <c r="H147" s="91"/>
      <c r="I147" s="102" t="s">
        <v>274</v>
      </c>
      <c r="J147" s="102" t="s">
        <v>280</v>
      </c>
      <c r="K147" s="100" t="s">
        <v>251</v>
      </c>
      <c r="L147" s="102" t="s">
        <v>286</v>
      </c>
      <c r="M147" s="102" t="s">
        <v>275</v>
      </c>
      <c r="N147" t="str">
        <f t="shared" si="28"/>
        <v>未定
TBD</v>
      </c>
      <c r="O147" t="str">
        <f t="shared" si="29"/>
        <v>TBD</v>
      </c>
    </row>
    <row r="148" spans="1:15" ht="310.5">
      <c r="A148" s="94" t="s">
        <v>594</v>
      </c>
      <c r="B148" s="94" t="s">
        <v>541</v>
      </c>
      <c r="C148" s="94" t="s">
        <v>336</v>
      </c>
      <c r="D148" s="94" t="s">
        <v>592</v>
      </c>
      <c r="E148" s="91" t="e">
        <v>#REF!</v>
      </c>
      <c r="F148" s="91" t="e">
        <v>#REF!</v>
      </c>
      <c r="G148" s="91" t="e">
        <v>#REF!</v>
      </c>
      <c r="H148" s="91"/>
      <c r="I148" s="102" t="s">
        <v>274</v>
      </c>
      <c r="J148" s="102" t="s">
        <v>280</v>
      </c>
      <c r="K148" s="100" t="s">
        <v>251</v>
      </c>
      <c r="L148" s="102" t="s">
        <v>286</v>
      </c>
      <c r="M148" s="102" t="s">
        <v>275</v>
      </c>
      <c r="N148" t="str">
        <f t="shared" si="28"/>
        <v>未定
TBD</v>
      </c>
      <c r="O148" t="str">
        <f t="shared" si="29"/>
        <v>TBD</v>
      </c>
    </row>
    <row r="149" spans="1:15" ht="310.5">
      <c r="A149" s="94" t="s">
        <v>595</v>
      </c>
      <c r="B149" s="94" t="s">
        <v>541</v>
      </c>
      <c r="C149" s="94" t="s">
        <v>336</v>
      </c>
      <c r="D149" s="94" t="s">
        <v>592</v>
      </c>
      <c r="E149" s="91" t="e">
        <v>#REF!</v>
      </c>
      <c r="F149" s="91" t="e">
        <v>#REF!</v>
      </c>
      <c r="G149" s="91" t="e">
        <v>#REF!</v>
      </c>
      <c r="H149" s="91"/>
      <c r="I149" s="102" t="s">
        <v>274</v>
      </c>
      <c r="J149" s="102" t="s">
        <v>280</v>
      </c>
      <c r="K149" s="100" t="s">
        <v>251</v>
      </c>
      <c r="L149" s="102" t="s">
        <v>286</v>
      </c>
      <c r="M149" s="102" t="s">
        <v>275</v>
      </c>
      <c r="N149" t="str">
        <f t="shared" si="28"/>
        <v>未定
TBD</v>
      </c>
      <c r="O149" t="str">
        <f t="shared" si="29"/>
        <v>TBD</v>
      </c>
    </row>
    <row r="150" spans="1:15" ht="310.5">
      <c r="A150" s="94" t="s">
        <v>596</v>
      </c>
      <c r="B150" s="94" t="s">
        <v>541</v>
      </c>
      <c r="C150" s="94" t="s">
        <v>336</v>
      </c>
      <c r="D150" s="94" t="s">
        <v>592</v>
      </c>
      <c r="E150" s="91" t="e">
        <v>#REF!</v>
      </c>
      <c r="F150" s="91" t="e">
        <v>#REF!</v>
      </c>
      <c r="G150" s="91" t="e">
        <v>#REF!</v>
      </c>
      <c r="H150" s="91"/>
      <c r="I150" s="102" t="s">
        <v>274</v>
      </c>
      <c r="J150" s="102" t="s">
        <v>280</v>
      </c>
      <c r="K150" s="100" t="s">
        <v>251</v>
      </c>
      <c r="L150" s="102" t="s">
        <v>286</v>
      </c>
      <c r="M150" s="102" t="s">
        <v>275</v>
      </c>
      <c r="N150" t="str">
        <f t="shared" si="28"/>
        <v>未定
TBD</v>
      </c>
      <c r="O150" t="str">
        <f t="shared" si="29"/>
        <v>TBD</v>
      </c>
    </row>
    <row r="151" spans="1:15" ht="310.5">
      <c r="A151" s="94" t="s">
        <v>597</v>
      </c>
      <c r="B151" s="94" t="s">
        <v>541</v>
      </c>
      <c r="C151" s="94" t="s">
        <v>336</v>
      </c>
      <c r="D151" s="94" t="s">
        <v>592</v>
      </c>
      <c r="E151" s="91" t="e">
        <v>#REF!</v>
      </c>
      <c r="F151" s="91" t="e">
        <v>#REF!</v>
      </c>
      <c r="G151" s="91" t="e">
        <v>#REF!</v>
      </c>
      <c r="H151" s="91"/>
      <c r="I151" s="102" t="s">
        <v>274</v>
      </c>
      <c r="J151" s="102" t="s">
        <v>280</v>
      </c>
      <c r="K151" s="100" t="s">
        <v>251</v>
      </c>
      <c r="L151" s="102" t="s">
        <v>286</v>
      </c>
      <c r="M151" s="102" t="s">
        <v>275</v>
      </c>
      <c r="N151" t="str">
        <f t="shared" si="28"/>
        <v>未定
TBD</v>
      </c>
      <c r="O151" t="str">
        <f t="shared" si="29"/>
        <v>TBD</v>
      </c>
    </row>
    <row r="152" spans="1:15" ht="310.5">
      <c r="A152" s="94" t="s">
        <v>598</v>
      </c>
      <c r="B152" s="94" t="s">
        <v>541</v>
      </c>
      <c r="C152" s="94" t="s">
        <v>336</v>
      </c>
      <c r="D152" s="94" t="s">
        <v>592</v>
      </c>
      <c r="E152" s="91" t="e">
        <v>#REF!</v>
      </c>
      <c r="F152" s="91" t="e">
        <v>#REF!</v>
      </c>
      <c r="G152" s="91" t="e">
        <v>#REF!</v>
      </c>
      <c r="H152" s="91"/>
      <c r="I152" s="102" t="s">
        <v>274</v>
      </c>
      <c r="J152" s="102" t="s">
        <v>280</v>
      </c>
      <c r="K152" s="100" t="s">
        <v>251</v>
      </c>
      <c r="L152" s="102" t="s">
        <v>286</v>
      </c>
      <c r="M152" s="102" t="s">
        <v>275</v>
      </c>
      <c r="N152" t="str">
        <f t="shared" si="28"/>
        <v>未定
TBD</v>
      </c>
      <c r="O152" t="str">
        <f t="shared" si="29"/>
        <v>TBD</v>
      </c>
    </row>
    <row r="153" spans="1:15" ht="310.5">
      <c r="A153" s="94" t="s">
        <v>599</v>
      </c>
      <c r="B153" s="94" t="s">
        <v>541</v>
      </c>
      <c r="C153" s="94" t="s">
        <v>336</v>
      </c>
      <c r="D153" s="94" t="s">
        <v>592</v>
      </c>
      <c r="E153" s="91" t="e">
        <v>#REF!</v>
      </c>
      <c r="F153" s="91" t="e">
        <v>#REF!</v>
      </c>
      <c r="G153" s="91" t="e">
        <v>#REF!</v>
      </c>
      <c r="H153" s="91"/>
      <c r="I153" s="102" t="s">
        <v>274</v>
      </c>
      <c r="J153" s="102" t="s">
        <v>280</v>
      </c>
      <c r="K153" s="100" t="s">
        <v>251</v>
      </c>
      <c r="L153" s="102" t="s">
        <v>286</v>
      </c>
      <c r="M153" s="102" t="s">
        <v>275</v>
      </c>
      <c r="N153" t="str">
        <f t="shared" si="28"/>
        <v>未定
TBD</v>
      </c>
      <c r="O153" t="str">
        <f t="shared" si="29"/>
        <v>TBD</v>
      </c>
    </row>
    <row r="154" spans="1:15" ht="310.5">
      <c r="A154" s="94" t="s">
        <v>600</v>
      </c>
      <c r="B154" s="94" t="s">
        <v>541</v>
      </c>
      <c r="C154" s="94" t="s">
        <v>336</v>
      </c>
      <c r="D154" s="94" t="s">
        <v>592</v>
      </c>
      <c r="E154" s="91" t="e">
        <v>#REF!</v>
      </c>
      <c r="F154" s="91" t="e">
        <v>#REF!</v>
      </c>
      <c r="G154" s="91" t="e">
        <v>#REF!</v>
      </c>
      <c r="H154" s="91"/>
      <c r="I154" s="102" t="s">
        <v>274</v>
      </c>
      <c r="J154" s="102" t="s">
        <v>280</v>
      </c>
      <c r="K154" s="100" t="s">
        <v>251</v>
      </c>
      <c r="L154" s="102" t="s">
        <v>286</v>
      </c>
      <c r="M154" s="102" t="s">
        <v>275</v>
      </c>
      <c r="N154" t="str">
        <f t="shared" si="28"/>
        <v>未定
TBD</v>
      </c>
      <c r="O154" t="str">
        <f t="shared" si="29"/>
        <v>TBD</v>
      </c>
    </row>
    <row r="155" spans="1:15" ht="310.5">
      <c r="A155" s="94" t="s">
        <v>601</v>
      </c>
      <c r="B155" s="94" t="s">
        <v>541</v>
      </c>
      <c r="C155" s="94" t="s">
        <v>336</v>
      </c>
      <c r="D155" s="94" t="s">
        <v>592</v>
      </c>
      <c r="E155" s="91" t="e">
        <v>#REF!</v>
      </c>
      <c r="F155" s="91" t="e">
        <v>#REF!</v>
      </c>
      <c r="G155" s="91" t="e">
        <v>#REF!</v>
      </c>
      <c r="H155" s="91"/>
      <c r="I155" s="102" t="s">
        <v>274</v>
      </c>
      <c r="J155" s="102" t="s">
        <v>280</v>
      </c>
      <c r="K155" s="100" t="s">
        <v>251</v>
      </c>
      <c r="L155" s="102" t="s">
        <v>286</v>
      </c>
      <c r="M155" s="102" t="s">
        <v>275</v>
      </c>
      <c r="N155" t="str">
        <f t="shared" si="28"/>
        <v>未定
TBD</v>
      </c>
      <c r="O155" t="str">
        <f t="shared" si="29"/>
        <v>TBD</v>
      </c>
    </row>
    <row r="156" spans="1:15" ht="270">
      <c r="A156" s="94" t="s">
        <v>602</v>
      </c>
      <c r="B156" s="94" t="s">
        <v>541</v>
      </c>
      <c r="C156" s="94" t="s">
        <v>336</v>
      </c>
      <c r="D156" s="94" t="s">
        <v>603</v>
      </c>
      <c r="E156" s="91" t="e">
        <v>#REF!</v>
      </c>
      <c r="F156" s="91" t="e">
        <v>#REF!</v>
      </c>
      <c r="G156" s="91" t="e">
        <v>#REF!</v>
      </c>
      <c r="H156" s="91"/>
      <c r="I156" s="102" t="s">
        <v>274</v>
      </c>
      <c r="J156" s="102" t="s">
        <v>280</v>
      </c>
      <c r="K156" s="100" t="s">
        <v>251</v>
      </c>
      <c r="L156" s="102" t="s">
        <v>286</v>
      </c>
      <c r="M156" s="102" t="s">
        <v>275</v>
      </c>
      <c r="N156" t="str">
        <f t="shared" si="28"/>
        <v>未定
TBD</v>
      </c>
      <c r="O156" t="str">
        <f t="shared" si="29"/>
        <v>TBD</v>
      </c>
    </row>
    <row r="157" spans="1:15" ht="202.5">
      <c r="A157" s="94" t="s">
        <v>604</v>
      </c>
      <c r="B157" s="94" t="s">
        <v>541</v>
      </c>
      <c r="C157" s="94" t="s">
        <v>336</v>
      </c>
      <c r="D157" s="94" t="s">
        <v>605</v>
      </c>
      <c r="E157" s="91" t="e">
        <v>#REF!</v>
      </c>
      <c r="F157" s="91" t="e">
        <v>#REF!</v>
      </c>
      <c r="G157" s="91" t="e">
        <v>#REF!</v>
      </c>
      <c r="H157" s="91"/>
      <c r="I157" s="102" t="s">
        <v>274</v>
      </c>
      <c r="J157" s="102" t="s">
        <v>280</v>
      </c>
      <c r="K157" s="100" t="s">
        <v>251</v>
      </c>
      <c r="L157" s="102" t="s">
        <v>286</v>
      </c>
      <c r="M157" s="102" t="s">
        <v>275</v>
      </c>
      <c r="N157" t="str">
        <f t="shared" si="28"/>
        <v>未定
TBD</v>
      </c>
      <c r="O157" t="str">
        <f t="shared" si="29"/>
        <v>TBD</v>
      </c>
    </row>
    <row r="158" spans="1:15" ht="297">
      <c r="A158" s="94" t="s">
        <v>606</v>
      </c>
      <c r="B158" s="94" t="s">
        <v>541</v>
      </c>
      <c r="C158" s="94" t="s">
        <v>336</v>
      </c>
      <c r="D158" s="94" t="s">
        <v>607</v>
      </c>
      <c r="E158" s="91" t="e">
        <v>#REF!</v>
      </c>
      <c r="F158" s="91" t="e">
        <v>#REF!</v>
      </c>
      <c r="G158" s="91" t="e">
        <v>#REF!</v>
      </c>
      <c r="H158" s="91"/>
      <c r="I158" s="102" t="s">
        <v>274</v>
      </c>
      <c r="J158" s="102" t="s">
        <v>280</v>
      </c>
      <c r="K158" s="100" t="s">
        <v>251</v>
      </c>
      <c r="L158" s="102" t="s">
        <v>286</v>
      </c>
      <c r="M158" s="102" t="s">
        <v>275</v>
      </c>
      <c r="N158" t="str">
        <f t="shared" si="28"/>
        <v>未定
TBD</v>
      </c>
      <c r="O158" t="str">
        <f t="shared" si="29"/>
        <v>TBD</v>
      </c>
    </row>
    <row r="159" spans="1:15" ht="297">
      <c r="A159" s="94" t="s">
        <v>608</v>
      </c>
      <c r="B159" s="94" t="s">
        <v>541</v>
      </c>
      <c r="C159" s="94" t="s">
        <v>336</v>
      </c>
      <c r="D159" s="94" t="s">
        <v>609</v>
      </c>
      <c r="E159" s="91" t="e">
        <v>#REF!</v>
      </c>
      <c r="F159" s="91" t="e">
        <v>#REF!</v>
      </c>
      <c r="G159" s="91" t="e">
        <v>#REF!</v>
      </c>
      <c r="H159" s="91"/>
      <c r="I159" s="102" t="s">
        <v>274</v>
      </c>
      <c r="J159" s="102" t="s">
        <v>280</v>
      </c>
      <c r="K159" s="100" t="s">
        <v>251</v>
      </c>
      <c r="L159" s="102" t="s">
        <v>286</v>
      </c>
      <c r="M159" s="102" t="s">
        <v>275</v>
      </c>
      <c r="N159" t="str">
        <f t="shared" si="28"/>
        <v>未定
TBD</v>
      </c>
      <c r="O159" t="str">
        <f t="shared" si="29"/>
        <v>TBD</v>
      </c>
    </row>
    <row r="160" spans="1:15" ht="297">
      <c r="A160" s="94" t="s">
        <v>610</v>
      </c>
      <c r="B160" s="94" t="s">
        <v>541</v>
      </c>
      <c r="C160" s="94" t="s">
        <v>336</v>
      </c>
      <c r="D160" s="94" t="s">
        <v>609</v>
      </c>
      <c r="E160" s="91" t="e">
        <v>#REF!</v>
      </c>
      <c r="F160" s="91" t="e">
        <v>#REF!</v>
      </c>
      <c r="G160" s="91" t="e">
        <v>#REF!</v>
      </c>
      <c r="H160" s="91"/>
      <c r="I160" s="102" t="s">
        <v>274</v>
      </c>
      <c r="J160" s="102" t="s">
        <v>280</v>
      </c>
      <c r="K160" s="100" t="s">
        <v>251</v>
      </c>
      <c r="L160" s="102" t="s">
        <v>286</v>
      </c>
      <c r="M160" s="102" t="s">
        <v>275</v>
      </c>
      <c r="N160" t="str">
        <f t="shared" si="28"/>
        <v>未定
TBD</v>
      </c>
      <c r="O160" t="str">
        <f t="shared" si="29"/>
        <v>TBD</v>
      </c>
    </row>
    <row r="161" spans="1:15" ht="297">
      <c r="A161" s="94" t="s">
        <v>611</v>
      </c>
      <c r="B161" s="94" t="s">
        <v>541</v>
      </c>
      <c r="C161" s="94" t="s">
        <v>336</v>
      </c>
      <c r="D161" s="94" t="s">
        <v>609</v>
      </c>
      <c r="E161" s="91" t="e">
        <v>#REF!</v>
      </c>
      <c r="F161" s="91" t="e">
        <v>#REF!</v>
      </c>
      <c r="G161" s="91" t="e">
        <v>#REF!</v>
      </c>
      <c r="H161" s="91"/>
      <c r="I161" s="102" t="s">
        <v>274</v>
      </c>
      <c r="J161" s="102" t="s">
        <v>280</v>
      </c>
      <c r="K161" s="100" t="s">
        <v>251</v>
      </c>
      <c r="L161" s="102" t="s">
        <v>286</v>
      </c>
      <c r="M161" s="102" t="s">
        <v>275</v>
      </c>
      <c r="N161" t="str">
        <f t="shared" si="28"/>
        <v>未定
TBD</v>
      </c>
      <c r="O161" t="str">
        <f t="shared" si="29"/>
        <v>TBD</v>
      </c>
    </row>
    <row r="162" spans="1:15" ht="297">
      <c r="A162" s="94" t="s">
        <v>612</v>
      </c>
      <c r="B162" s="94" t="s">
        <v>541</v>
      </c>
      <c r="C162" s="94" t="s">
        <v>336</v>
      </c>
      <c r="D162" s="94" t="s">
        <v>609</v>
      </c>
      <c r="E162" s="91" t="e">
        <v>#REF!</v>
      </c>
      <c r="F162" s="91" t="e">
        <v>#REF!</v>
      </c>
      <c r="G162" s="91" t="e">
        <v>#REF!</v>
      </c>
      <c r="H162" s="91"/>
      <c r="I162" s="102" t="s">
        <v>274</v>
      </c>
      <c r="J162" s="102" t="s">
        <v>280</v>
      </c>
      <c r="K162" s="100" t="s">
        <v>251</v>
      </c>
      <c r="L162" s="102" t="s">
        <v>286</v>
      </c>
      <c r="M162" s="102" t="s">
        <v>275</v>
      </c>
      <c r="N162" t="str">
        <f t="shared" si="28"/>
        <v>未定
TBD</v>
      </c>
      <c r="O162" t="str">
        <f t="shared" si="29"/>
        <v>TBD</v>
      </c>
    </row>
    <row r="163" spans="1:15" ht="297">
      <c r="A163" s="94" t="s">
        <v>613</v>
      </c>
      <c r="B163" s="94" t="s">
        <v>541</v>
      </c>
      <c r="C163" s="94" t="s">
        <v>336</v>
      </c>
      <c r="D163" s="94" t="s">
        <v>609</v>
      </c>
      <c r="E163" s="91" t="e">
        <v>#REF!</v>
      </c>
      <c r="F163" s="91" t="e">
        <v>#REF!</v>
      </c>
      <c r="G163" s="91" t="e">
        <v>#REF!</v>
      </c>
      <c r="H163" s="91"/>
      <c r="I163" s="102" t="s">
        <v>274</v>
      </c>
      <c r="J163" s="102" t="s">
        <v>280</v>
      </c>
      <c r="K163" s="100" t="s">
        <v>251</v>
      </c>
      <c r="L163" s="102" t="s">
        <v>286</v>
      </c>
      <c r="M163" s="102" t="s">
        <v>275</v>
      </c>
      <c r="N163" t="str">
        <f t="shared" si="28"/>
        <v>未定
TBD</v>
      </c>
      <c r="O163" t="str">
        <f t="shared" si="29"/>
        <v>TBD</v>
      </c>
    </row>
    <row r="164" spans="1:15" ht="94.5">
      <c r="A164" s="94" t="s">
        <v>1245</v>
      </c>
      <c r="B164" s="94" t="s">
        <v>541</v>
      </c>
      <c r="C164" s="94" t="s">
        <v>517</v>
      </c>
      <c r="D164" s="94" t="s">
        <v>1246</v>
      </c>
      <c r="E164" s="91" t="e">
        <v>#REF!</v>
      </c>
      <c r="F164" s="91" t="e">
        <v>#REF!</v>
      </c>
      <c r="G164" s="91" t="e">
        <v>#REF!</v>
      </c>
      <c r="H164" s="91"/>
      <c r="I164" s="102" t="s">
        <v>274</v>
      </c>
      <c r="J164" s="102" t="s">
        <v>274</v>
      </c>
      <c r="K164" s="100" t="s">
        <v>251</v>
      </c>
      <c r="L164" s="102" t="s">
        <v>286</v>
      </c>
      <c r="M164" s="102" t="s">
        <v>281</v>
      </c>
      <c r="N164" t="str">
        <f t="shared" si="28"/>
        <v>該当しない
N/A</v>
      </c>
      <c r="O164" t="str">
        <f t="shared" si="29"/>
        <v>No</v>
      </c>
    </row>
    <row r="165" spans="1:15" ht="94.5">
      <c r="A165" s="94" t="s">
        <v>1247</v>
      </c>
      <c r="B165" s="94" t="s">
        <v>541</v>
      </c>
      <c r="C165" s="94" t="s">
        <v>517</v>
      </c>
      <c r="D165" s="94" t="s">
        <v>1246</v>
      </c>
      <c r="E165" s="91" t="e">
        <v>#REF!</v>
      </c>
      <c r="F165" s="91" t="e">
        <v>#REF!</v>
      </c>
      <c r="G165" s="91" t="e">
        <v>#REF!</v>
      </c>
      <c r="H165" s="91"/>
      <c r="I165" s="102" t="s">
        <v>274</v>
      </c>
      <c r="J165" s="102" t="s">
        <v>274</v>
      </c>
      <c r="K165" s="100" t="s">
        <v>251</v>
      </c>
      <c r="L165" s="102" t="s">
        <v>286</v>
      </c>
      <c r="M165" s="102" t="s">
        <v>281</v>
      </c>
      <c r="N165" t="str">
        <f t="shared" si="28"/>
        <v>該当しない
N/A</v>
      </c>
      <c r="O165" t="str">
        <f t="shared" si="29"/>
        <v>No</v>
      </c>
    </row>
    <row r="166" spans="1:15" ht="94.5">
      <c r="A166" s="94" t="s">
        <v>1248</v>
      </c>
      <c r="B166" s="94" t="s">
        <v>541</v>
      </c>
      <c r="C166" s="94" t="s">
        <v>517</v>
      </c>
      <c r="D166" s="94" t="s">
        <v>1246</v>
      </c>
      <c r="E166" s="91" t="e">
        <v>#REF!</v>
      </c>
      <c r="F166" s="91" t="e">
        <v>#REF!</v>
      </c>
      <c r="G166" s="91" t="e">
        <v>#REF!</v>
      </c>
      <c r="H166" s="91"/>
      <c r="I166" s="102" t="s">
        <v>274</v>
      </c>
      <c r="J166" s="102" t="s">
        <v>274</v>
      </c>
      <c r="K166" s="100" t="s">
        <v>251</v>
      </c>
      <c r="L166" s="102" t="s">
        <v>286</v>
      </c>
      <c r="M166" s="102" t="s">
        <v>281</v>
      </c>
      <c r="N166" t="str">
        <f t="shared" si="28"/>
        <v>該当しない
N/A</v>
      </c>
      <c r="O166" t="str">
        <f t="shared" si="29"/>
        <v>No</v>
      </c>
    </row>
    <row r="167" spans="1:15" ht="121.5">
      <c r="A167" s="94" t="s">
        <v>1249</v>
      </c>
      <c r="B167" s="94" t="s">
        <v>541</v>
      </c>
      <c r="C167" s="94" t="s">
        <v>517</v>
      </c>
      <c r="D167" s="94" t="s">
        <v>1250</v>
      </c>
      <c r="E167" s="91" t="e">
        <v>#REF!</v>
      </c>
      <c r="F167" s="91" t="e">
        <v>#REF!</v>
      </c>
      <c r="G167" s="91" t="e">
        <v>#REF!</v>
      </c>
      <c r="H167" s="91"/>
      <c r="I167" s="102" t="s">
        <v>274</v>
      </c>
      <c r="J167" s="102" t="s">
        <v>274</v>
      </c>
      <c r="K167" s="100" t="s">
        <v>251</v>
      </c>
      <c r="L167" s="102" t="s">
        <v>286</v>
      </c>
      <c r="M167" s="102" t="s">
        <v>281</v>
      </c>
      <c r="N167" t="str">
        <f t="shared" si="28"/>
        <v>該当しない
N/A</v>
      </c>
      <c r="O167" t="str">
        <f t="shared" si="29"/>
        <v>No</v>
      </c>
    </row>
    <row r="168" spans="1:15" ht="121.5">
      <c r="A168" s="94" t="s">
        <v>1251</v>
      </c>
      <c r="B168" s="94" t="s">
        <v>541</v>
      </c>
      <c r="C168" s="94" t="s">
        <v>517</v>
      </c>
      <c r="D168" s="94" t="s">
        <v>1250</v>
      </c>
      <c r="E168" s="91" t="e">
        <v>#REF!</v>
      </c>
      <c r="F168" s="91" t="e">
        <v>#REF!</v>
      </c>
      <c r="G168" s="91" t="e">
        <v>#REF!</v>
      </c>
      <c r="H168" s="91"/>
      <c r="I168" s="102" t="s">
        <v>274</v>
      </c>
      <c r="J168" s="102" t="s">
        <v>274</v>
      </c>
      <c r="K168" s="100" t="s">
        <v>251</v>
      </c>
      <c r="L168" s="102" t="s">
        <v>286</v>
      </c>
      <c r="M168" s="102" t="s">
        <v>281</v>
      </c>
      <c r="N168" t="str">
        <f t="shared" si="28"/>
        <v>該当しない
N/A</v>
      </c>
      <c r="O168" t="str">
        <f t="shared" si="29"/>
        <v>No</v>
      </c>
    </row>
    <row r="169" spans="1:15" ht="121.5">
      <c r="A169" s="94" t="s">
        <v>1252</v>
      </c>
      <c r="B169" s="94" t="s">
        <v>541</v>
      </c>
      <c r="C169" s="94" t="s">
        <v>517</v>
      </c>
      <c r="D169" s="94" t="s">
        <v>1250</v>
      </c>
      <c r="E169" s="91" t="e">
        <v>#REF!</v>
      </c>
      <c r="F169" s="91" t="e">
        <v>#REF!</v>
      </c>
      <c r="G169" s="91" t="e">
        <v>#REF!</v>
      </c>
      <c r="H169" s="91"/>
      <c r="I169" s="102" t="s">
        <v>274</v>
      </c>
      <c r="J169" s="102" t="s">
        <v>274</v>
      </c>
      <c r="K169" s="100" t="s">
        <v>251</v>
      </c>
      <c r="L169" s="102" t="s">
        <v>286</v>
      </c>
      <c r="M169" s="102" t="s">
        <v>281</v>
      </c>
      <c r="N169" t="str">
        <f t="shared" si="28"/>
        <v>該当しない
N/A</v>
      </c>
      <c r="O169" t="str">
        <f t="shared" si="29"/>
        <v>No</v>
      </c>
    </row>
    <row r="170" spans="1:15" ht="121.5">
      <c r="A170" s="94" t="s">
        <v>1253</v>
      </c>
      <c r="B170" s="94" t="s">
        <v>541</v>
      </c>
      <c r="C170" s="94" t="s">
        <v>517</v>
      </c>
      <c r="D170" s="94" t="s">
        <v>1250</v>
      </c>
      <c r="E170" s="91" t="e">
        <v>#REF!</v>
      </c>
      <c r="F170" s="91" t="e">
        <v>#REF!</v>
      </c>
      <c r="G170" s="91" t="e">
        <v>#REF!</v>
      </c>
      <c r="H170" s="91"/>
      <c r="I170" s="102" t="s">
        <v>274</v>
      </c>
      <c r="J170" s="102" t="s">
        <v>274</v>
      </c>
      <c r="K170" s="100" t="s">
        <v>251</v>
      </c>
      <c r="L170" s="102" t="s">
        <v>286</v>
      </c>
      <c r="M170" s="102" t="s">
        <v>281</v>
      </c>
      <c r="N170" t="str">
        <f t="shared" si="28"/>
        <v>該当しない
N/A</v>
      </c>
      <c r="O170" t="str">
        <f t="shared" si="29"/>
        <v>No</v>
      </c>
    </row>
    <row r="171" spans="1:15" ht="121.5">
      <c r="A171" s="94" t="s">
        <v>1254</v>
      </c>
      <c r="B171" s="94" t="s">
        <v>541</v>
      </c>
      <c r="C171" s="94" t="s">
        <v>517</v>
      </c>
      <c r="D171" s="94" t="s">
        <v>1250</v>
      </c>
      <c r="E171" s="91" t="e">
        <v>#REF!</v>
      </c>
      <c r="F171" s="91" t="e">
        <v>#REF!</v>
      </c>
      <c r="G171" s="91" t="e">
        <v>#REF!</v>
      </c>
      <c r="H171" s="91"/>
      <c r="I171" s="102" t="s">
        <v>274</v>
      </c>
      <c r="J171" s="102" t="s">
        <v>274</v>
      </c>
      <c r="K171" s="100" t="s">
        <v>251</v>
      </c>
      <c r="L171" s="102" t="s">
        <v>286</v>
      </c>
      <c r="M171" s="102" t="s">
        <v>281</v>
      </c>
      <c r="N171" t="str">
        <f t="shared" si="28"/>
        <v>該当しない
N/A</v>
      </c>
      <c r="O171" t="str">
        <f t="shared" si="29"/>
        <v>No</v>
      </c>
    </row>
    <row r="172" spans="1:15" ht="121.5">
      <c r="A172" s="94" t="s">
        <v>1255</v>
      </c>
      <c r="B172" s="94" t="s">
        <v>541</v>
      </c>
      <c r="C172" s="94" t="s">
        <v>517</v>
      </c>
      <c r="D172" s="94" t="s">
        <v>1250</v>
      </c>
      <c r="E172" s="91" t="e">
        <v>#REF!</v>
      </c>
      <c r="F172" s="91" t="e">
        <v>#REF!</v>
      </c>
      <c r="G172" s="91" t="e">
        <v>#REF!</v>
      </c>
      <c r="H172" s="91"/>
      <c r="I172" s="102" t="s">
        <v>274</v>
      </c>
      <c r="J172" s="102" t="s">
        <v>274</v>
      </c>
      <c r="K172" s="100" t="s">
        <v>251</v>
      </c>
      <c r="L172" s="102" t="s">
        <v>286</v>
      </c>
      <c r="M172" s="102" t="s">
        <v>281</v>
      </c>
      <c r="N172" t="str">
        <f t="shared" si="28"/>
        <v>該当しない
N/A</v>
      </c>
      <c r="O172" t="str">
        <f t="shared" si="29"/>
        <v>No</v>
      </c>
    </row>
    <row r="173" spans="1:15" ht="121.5">
      <c r="A173" s="94" t="s">
        <v>1256</v>
      </c>
      <c r="B173" s="94" t="s">
        <v>541</v>
      </c>
      <c r="C173" s="94" t="s">
        <v>517</v>
      </c>
      <c r="D173" s="94" t="s">
        <v>1250</v>
      </c>
      <c r="E173" s="91" t="e">
        <v>#REF!</v>
      </c>
      <c r="F173" s="91" t="e">
        <v>#REF!</v>
      </c>
      <c r="G173" s="91" t="e">
        <v>#REF!</v>
      </c>
      <c r="H173" s="91"/>
      <c r="I173" s="102" t="s">
        <v>274</v>
      </c>
      <c r="J173" s="102" t="s">
        <v>274</v>
      </c>
      <c r="K173" s="100" t="s">
        <v>251</v>
      </c>
      <c r="L173" s="102" t="s">
        <v>286</v>
      </c>
      <c r="M173" s="102" t="s">
        <v>281</v>
      </c>
      <c r="N173" t="str">
        <f t="shared" si="28"/>
        <v>該当しない
N/A</v>
      </c>
      <c r="O173" t="str">
        <f t="shared" si="29"/>
        <v>No</v>
      </c>
    </row>
    <row r="174" spans="1:15" ht="81">
      <c r="A174" s="94" t="s">
        <v>1257</v>
      </c>
      <c r="B174" s="94" t="s">
        <v>541</v>
      </c>
      <c r="C174" s="94" t="s">
        <v>517</v>
      </c>
      <c r="D174" s="94" t="s">
        <v>1258</v>
      </c>
      <c r="E174" s="91" t="e">
        <v>#REF!</v>
      </c>
      <c r="F174" s="91" t="e">
        <v>#REF!</v>
      </c>
      <c r="G174" s="91" t="e">
        <v>#REF!</v>
      </c>
      <c r="H174" s="91"/>
      <c r="I174" s="102" t="s">
        <v>274</v>
      </c>
      <c r="J174" s="102" t="s">
        <v>274</v>
      </c>
      <c r="K174" s="100" t="s">
        <v>251</v>
      </c>
      <c r="L174" s="102" t="s">
        <v>286</v>
      </c>
      <c r="M174" s="102" t="s">
        <v>281</v>
      </c>
      <c r="N174" t="str">
        <f t="shared" si="28"/>
        <v>該当しない
N/A</v>
      </c>
      <c r="O174" t="str">
        <f t="shared" si="29"/>
        <v>No</v>
      </c>
    </row>
    <row r="175" spans="1:15" ht="81">
      <c r="A175" s="94" t="s">
        <v>1259</v>
      </c>
      <c r="B175" s="94" t="s">
        <v>541</v>
      </c>
      <c r="C175" s="94" t="s">
        <v>517</v>
      </c>
      <c r="D175" s="94" t="s">
        <v>1258</v>
      </c>
      <c r="E175" s="91" t="e">
        <v>#REF!</v>
      </c>
      <c r="F175" s="91" t="e">
        <v>#REF!</v>
      </c>
      <c r="G175" s="91" t="e">
        <v>#REF!</v>
      </c>
      <c r="H175" s="91"/>
      <c r="I175" s="102" t="s">
        <v>274</v>
      </c>
      <c r="J175" s="102" t="s">
        <v>274</v>
      </c>
      <c r="K175" s="100" t="s">
        <v>251</v>
      </c>
      <c r="L175" s="102" t="s">
        <v>286</v>
      </c>
      <c r="M175" s="102" t="s">
        <v>281</v>
      </c>
      <c r="N175" t="str">
        <f t="shared" ref="N175" si="30">J175</f>
        <v>該当しない
N/A</v>
      </c>
      <c r="O175" t="str">
        <f t="shared" si="29"/>
        <v>No</v>
      </c>
    </row>
    <row r="176" spans="1:15" ht="67.5">
      <c r="A176" s="94" t="s">
        <v>620</v>
      </c>
      <c r="B176" s="94" t="s">
        <v>621</v>
      </c>
      <c r="C176" s="94" t="s">
        <v>622</v>
      </c>
      <c r="D176" s="94" t="s">
        <v>316</v>
      </c>
      <c r="E176" s="91" t="e">
        <v>#REF!</v>
      </c>
      <c r="F176" s="91" t="e">
        <v>#REF!</v>
      </c>
      <c r="G176" s="91" t="e">
        <v>#REF!</v>
      </c>
      <c r="H176" s="91"/>
      <c r="I176" s="102" t="s">
        <v>274</v>
      </c>
      <c r="J176" s="102"/>
      <c r="K176" s="100" t="s">
        <v>251</v>
      </c>
      <c r="L176" s="102" t="s">
        <v>269</v>
      </c>
      <c r="M176" s="102" t="s">
        <v>281</v>
      </c>
      <c r="N176" t="str">
        <f t="shared" ref="N176:N179" si="31">I176</f>
        <v>該当しない
N/A</v>
      </c>
      <c r="O176" t="str">
        <f t="shared" si="29"/>
        <v>No</v>
      </c>
    </row>
    <row r="177" spans="1:15" ht="378">
      <c r="A177" s="94" t="s">
        <v>1260</v>
      </c>
      <c r="B177" s="94" t="s">
        <v>624</v>
      </c>
      <c r="C177" s="94" t="s">
        <v>625</v>
      </c>
      <c r="D177" s="94" t="s">
        <v>1261</v>
      </c>
      <c r="E177" s="91" t="e">
        <v>#REF!</v>
      </c>
      <c r="F177" s="91" t="e">
        <v>#REF!</v>
      </c>
      <c r="G177" s="91" t="e">
        <v>#REF!</v>
      </c>
      <c r="H177" s="91"/>
      <c r="I177" s="102" t="s">
        <v>338</v>
      </c>
      <c r="J177" s="102"/>
      <c r="K177" s="100" t="s">
        <v>251</v>
      </c>
      <c r="L177" s="102" t="s">
        <v>269</v>
      </c>
      <c r="M177" s="102" t="s">
        <v>275</v>
      </c>
      <c r="N177" t="str">
        <f t="shared" si="31"/>
        <v>該当する
Application period ends by the end of January 2023</v>
      </c>
      <c r="O177" t="str">
        <f t="shared" si="29"/>
        <v>Yes</v>
      </c>
    </row>
    <row r="178" spans="1:15" ht="256.5">
      <c r="A178" s="94" t="s">
        <v>629</v>
      </c>
      <c r="B178" s="94" t="s">
        <v>624</v>
      </c>
      <c r="C178" s="94" t="s">
        <v>625</v>
      </c>
      <c r="D178" s="94" t="s">
        <v>630</v>
      </c>
      <c r="E178" s="91" t="e">
        <v>#REF!</v>
      </c>
      <c r="F178" s="91" t="e">
        <v>#REF!</v>
      </c>
      <c r="G178" s="91" t="e">
        <v>#REF!</v>
      </c>
      <c r="H178" s="91"/>
      <c r="I178" s="102" t="s">
        <v>338</v>
      </c>
      <c r="J178" s="102"/>
      <c r="K178" s="100" t="s">
        <v>251</v>
      </c>
      <c r="L178" s="102" t="s">
        <v>269</v>
      </c>
      <c r="M178" s="102" t="s">
        <v>275</v>
      </c>
      <c r="N178" t="str">
        <f t="shared" si="31"/>
        <v>該当する
Application period ends by the end of January 2023</v>
      </c>
      <c r="O178" t="str">
        <f t="shared" si="29"/>
        <v>Yes</v>
      </c>
    </row>
    <row r="179" spans="1:15" ht="409.5">
      <c r="A179" s="94" t="s">
        <v>1262</v>
      </c>
      <c r="B179" s="94" t="s">
        <v>624</v>
      </c>
      <c r="C179" s="94" t="s">
        <v>625</v>
      </c>
      <c r="D179" s="94" t="s">
        <v>1263</v>
      </c>
      <c r="E179" s="91" t="e">
        <v>#REF!</v>
      </c>
      <c r="F179" s="91" t="e">
        <v>#REF!</v>
      </c>
      <c r="G179" s="91" t="e">
        <v>#REF!</v>
      </c>
      <c r="H179" s="91"/>
      <c r="I179" s="102" t="s">
        <v>338</v>
      </c>
      <c r="J179" s="102"/>
      <c r="K179" s="100" t="s">
        <v>251</v>
      </c>
      <c r="L179" s="102" t="s">
        <v>269</v>
      </c>
      <c r="M179" s="102" t="s">
        <v>275</v>
      </c>
      <c r="N179" t="str">
        <f t="shared" si="31"/>
        <v>該当する
Application period ends by the end of January 2023</v>
      </c>
      <c r="O179" t="str">
        <f t="shared" si="29"/>
        <v>Yes</v>
      </c>
    </row>
    <row r="180" spans="1:15" ht="148.5">
      <c r="A180" s="94" t="s">
        <v>631</v>
      </c>
      <c r="B180" s="94" t="s">
        <v>632</v>
      </c>
      <c r="C180" s="94" t="s">
        <v>633</v>
      </c>
      <c r="D180" s="94" t="s">
        <v>634</v>
      </c>
      <c r="E180" s="91" t="e">
        <v>#REF!</v>
      </c>
      <c r="F180" s="91" t="e">
        <v>#REF!</v>
      </c>
      <c r="G180" s="91" t="e">
        <v>#REF!</v>
      </c>
      <c r="H180" s="91"/>
      <c r="I180" s="102" t="s">
        <v>280</v>
      </c>
      <c r="J180" s="102" t="s">
        <v>280</v>
      </c>
      <c r="K180" s="100" t="s">
        <v>251</v>
      </c>
      <c r="L180" s="102" t="s">
        <v>318</v>
      </c>
      <c r="M180" s="102" t="s">
        <v>281</v>
      </c>
      <c r="N180" t="str">
        <f>IF(I180="該当する
Application period ends by the end of January 2023","該当する
Application period ends by the end of January 2023",IF(J180="該当する
Application period ends by the end of January 2023","該当する
Application period ends by the end of January 2023",IF(I180="未定
TBD","未定
TBD",IF(J180="未定
TBD","未定
TBD",IF(I180="該当しない
N/A","該当しない
N/A",IF(J180="該当しない
N/A","該当しない
N/A",""))))))</f>
        <v>未定
TBD</v>
      </c>
      <c r="O180" t="str">
        <f t="shared" si="29"/>
        <v>TBD</v>
      </c>
    </row>
    <row r="181" spans="1:15" ht="67.5">
      <c r="A181" s="94" t="s">
        <v>1264</v>
      </c>
      <c r="B181" s="94" t="s">
        <v>632</v>
      </c>
      <c r="C181" s="94" t="s">
        <v>636</v>
      </c>
      <c r="D181" s="94" t="s">
        <v>1265</v>
      </c>
      <c r="E181" s="91" t="e">
        <v>#REF!</v>
      </c>
      <c r="F181" s="91" t="e">
        <v>#REF!</v>
      </c>
      <c r="G181" s="91" t="e">
        <v>#REF!</v>
      </c>
      <c r="H181" s="91"/>
      <c r="I181" s="102" t="s">
        <v>280</v>
      </c>
      <c r="J181" s="102"/>
      <c r="K181" s="100" t="s">
        <v>251</v>
      </c>
      <c r="L181" s="102" t="s">
        <v>269</v>
      </c>
      <c r="M181" s="102" t="s">
        <v>281</v>
      </c>
      <c r="N181" t="str">
        <f t="shared" ref="N181:N185" si="32">I181</f>
        <v>未定
TBD</v>
      </c>
      <c r="O181" t="str">
        <f t="shared" si="29"/>
        <v>TBD</v>
      </c>
    </row>
    <row r="182" spans="1:15" ht="108">
      <c r="A182" s="94" t="s">
        <v>638</v>
      </c>
      <c r="B182" s="94" t="s">
        <v>639</v>
      </c>
      <c r="C182" s="94" t="s">
        <v>640</v>
      </c>
      <c r="D182" s="94" t="s">
        <v>641</v>
      </c>
      <c r="E182" s="91" t="e">
        <v>#REF!</v>
      </c>
      <c r="F182" s="91" t="e">
        <v>#REF!</v>
      </c>
      <c r="G182" s="91" t="e">
        <v>#REF!</v>
      </c>
      <c r="H182" s="91"/>
      <c r="I182" s="102" t="s">
        <v>274</v>
      </c>
      <c r="J182" s="102"/>
      <c r="K182" s="100" t="s">
        <v>251</v>
      </c>
      <c r="L182" s="102" t="s">
        <v>269</v>
      </c>
      <c r="M182" s="102" t="s">
        <v>281</v>
      </c>
      <c r="N182" t="str">
        <f t="shared" si="32"/>
        <v>該当しない
N/A</v>
      </c>
      <c r="O182" t="str">
        <f t="shared" si="29"/>
        <v>No</v>
      </c>
    </row>
    <row r="183" spans="1:15" ht="108">
      <c r="A183" s="94" t="s">
        <v>642</v>
      </c>
      <c r="B183" s="94" t="s">
        <v>639</v>
      </c>
      <c r="C183" s="94" t="s">
        <v>643</v>
      </c>
      <c r="D183" s="94" t="s">
        <v>644</v>
      </c>
      <c r="E183" s="91" t="e">
        <v>#REF!</v>
      </c>
      <c r="F183" s="91" t="e">
        <v>#REF!</v>
      </c>
      <c r="G183" s="91" t="e">
        <v>#REF!</v>
      </c>
      <c r="H183" s="91"/>
      <c r="I183" s="102" t="s">
        <v>274</v>
      </c>
      <c r="J183" s="102"/>
      <c r="K183" s="100" t="s">
        <v>251</v>
      </c>
      <c r="L183" s="102" t="s">
        <v>269</v>
      </c>
      <c r="M183" s="102" t="s">
        <v>281</v>
      </c>
      <c r="N183" t="str">
        <f t="shared" si="32"/>
        <v>該当しない
N/A</v>
      </c>
      <c r="O183" t="str">
        <f t="shared" si="29"/>
        <v>No</v>
      </c>
    </row>
    <row r="184" spans="1:15" ht="81">
      <c r="A184" s="94" t="s">
        <v>645</v>
      </c>
      <c r="B184" s="94" t="s">
        <v>639</v>
      </c>
      <c r="C184" s="94" t="s">
        <v>643</v>
      </c>
      <c r="D184" s="94" t="s">
        <v>646</v>
      </c>
      <c r="E184" s="91" t="e">
        <v>#REF!</v>
      </c>
      <c r="F184" s="91" t="e">
        <v>#REF!</v>
      </c>
      <c r="G184" s="91" t="e">
        <v>#REF!</v>
      </c>
      <c r="H184" s="91"/>
      <c r="I184" s="102" t="s">
        <v>274</v>
      </c>
      <c r="J184" s="102"/>
      <c r="K184" s="100" t="s">
        <v>251</v>
      </c>
      <c r="L184" s="102" t="s">
        <v>269</v>
      </c>
      <c r="M184" s="102" t="s">
        <v>281</v>
      </c>
      <c r="N184" t="str">
        <f t="shared" si="32"/>
        <v>該当しない
N/A</v>
      </c>
      <c r="O184" t="str">
        <f t="shared" si="29"/>
        <v>No</v>
      </c>
    </row>
    <row r="185" spans="1:15" ht="108">
      <c r="A185" s="94" t="s">
        <v>647</v>
      </c>
      <c r="B185" s="94" t="s">
        <v>639</v>
      </c>
      <c r="C185" s="94" t="s">
        <v>643</v>
      </c>
      <c r="D185" s="94" t="s">
        <v>648</v>
      </c>
      <c r="E185" s="91" t="e">
        <v>#REF!</v>
      </c>
      <c r="F185" s="91" t="e">
        <v>#REF!</v>
      </c>
      <c r="G185" s="91" t="e">
        <v>#REF!</v>
      </c>
      <c r="H185" s="91"/>
      <c r="I185" s="102" t="s">
        <v>274</v>
      </c>
      <c r="J185" s="102"/>
      <c r="K185" s="100" t="s">
        <v>251</v>
      </c>
      <c r="L185" s="102" t="s">
        <v>269</v>
      </c>
      <c r="M185" s="102" t="s">
        <v>281</v>
      </c>
      <c r="N185" t="str">
        <f t="shared" si="32"/>
        <v>該当しない
N/A</v>
      </c>
      <c r="O185" t="str">
        <f t="shared" si="29"/>
        <v>No</v>
      </c>
    </row>
    <row r="186" spans="1:15" ht="148.5">
      <c r="A186" s="94" t="s">
        <v>649</v>
      </c>
      <c r="B186" s="94" t="s">
        <v>650</v>
      </c>
      <c r="C186" s="94" t="s">
        <v>651</v>
      </c>
      <c r="D186" s="94" t="s">
        <v>652</v>
      </c>
      <c r="E186" s="91" t="e">
        <v>#REF!</v>
      </c>
      <c r="F186" s="91" t="e">
        <v>#REF!</v>
      </c>
      <c r="G186" s="91" t="e">
        <v>#REF!</v>
      </c>
      <c r="H186" s="91"/>
      <c r="I186" s="102" t="s">
        <v>274</v>
      </c>
      <c r="J186" s="102" t="s">
        <v>1173</v>
      </c>
      <c r="K186" s="100" t="s">
        <v>251</v>
      </c>
      <c r="L186" s="102" t="s">
        <v>318</v>
      </c>
      <c r="M186" s="102" t="s">
        <v>281</v>
      </c>
      <c r="N186" t="str">
        <f>IF(I186="該当する
Application period ends by the end of January 2023","該当する
Application period ends by the end of January 2023",IF(J186="該当する
Application period ends by the end of January 2023","該当する
Application period ends by the end of January 2023",IF(I186="未定
TBD","未定
TBD",IF(J186="未定
TBD","未定
TBD",IF(I186="該当しない
N/A","該当しない
N/A",IF(J186="該当しない
N/A","該当しない
N/A",""))))))</f>
        <v>未定
TBD</v>
      </c>
      <c r="O186" t="str">
        <f t="shared" si="29"/>
        <v>TBD</v>
      </c>
    </row>
    <row r="187" spans="1:15" ht="175.5">
      <c r="A187" s="94" t="s">
        <v>653</v>
      </c>
      <c r="B187" s="94" t="s">
        <v>654</v>
      </c>
      <c r="C187" s="94" t="s">
        <v>491</v>
      </c>
      <c r="D187" s="94" t="s">
        <v>655</v>
      </c>
      <c r="E187" s="91" t="e">
        <v>#REF!</v>
      </c>
      <c r="F187" s="91" t="e">
        <v>#REF!</v>
      </c>
      <c r="G187" s="91" t="e">
        <v>#REF!</v>
      </c>
      <c r="H187" s="91"/>
      <c r="I187" s="102" t="s">
        <v>274</v>
      </c>
      <c r="J187" s="102" t="s">
        <v>274</v>
      </c>
      <c r="K187" s="100" t="s">
        <v>251</v>
      </c>
      <c r="L187" s="102" t="s">
        <v>269</v>
      </c>
      <c r="M187" s="102" t="s">
        <v>281</v>
      </c>
      <c r="N187" t="str">
        <f t="shared" ref="N187:N192" si="33">I187</f>
        <v>該当しない
N/A</v>
      </c>
      <c r="O187" t="str">
        <f t="shared" si="29"/>
        <v>No</v>
      </c>
    </row>
    <row r="188" spans="1:15" ht="135">
      <c r="A188" s="94" t="s">
        <v>1266</v>
      </c>
      <c r="B188" s="94" t="s">
        <v>654</v>
      </c>
      <c r="C188" s="94" t="s">
        <v>1267</v>
      </c>
      <c r="D188" s="94" t="s">
        <v>1268</v>
      </c>
      <c r="E188" s="91" t="e">
        <v>#REF!</v>
      </c>
      <c r="F188" s="91" t="e">
        <v>#REF!</v>
      </c>
      <c r="G188" s="91" t="e">
        <v>#REF!</v>
      </c>
      <c r="H188" s="91"/>
      <c r="I188" s="102" t="s">
        <v>338</v>
      </c>
      <c r="J188" s="102" t="s">
        <v>393</v>
      </c>
      <c r="K188" s="100" t="s">
        <v>251</v>
      </c>
      <c r="L188" s="102" t="s">
        <v>269</v>
      </c>
      <c r="M188" s="102" t="s">
        <v>281</v>
      </c>
      <c r="N188" t="str">
        <f t="shared" si="33"/>
        <v>該当する
Application period ends by the end of January 2023</v>
      </c>
      <c r="O188" t="str">
        <f t="shared" si="29"/>
        <v>Yes</v>
      </c>
    </row>
    <row r="189" spans="1:15" ht="162">
      <c r="A189" s="94" t="s">
        <v>656</v>
      </c>
      <c r="B189" s="94" t="s">
        <v>654</v>
      </c>
      <c r="C189" s="94" t="s">
        <v>657</v>
      </c>
      <c r="D189" s="94" t="s">
        <v>658</v>
      </c>
      <c r="E189" s="91" t="e">
        <v>#REF!</v>
      </c>
      <c r="F189" s="91" t="e">
        <v>#REF!</v>
      </c>
      <c r="G189" s="91" t="e">
        <v>#REF!</v>
      </c>
      <c r="H189" s="91"/>
      <c r="I189" s="102" t="s">
        <v>393</v>
      </c>
      <c r="J189" s="102" t="s">
        <v>393</v>
      </c>
      <c r="K189" s="100" t="s">
        <v>251</v>
      </c>
      <c r="L189" s="102" t="s">
        <v>269</v>
      </c>
      <c r="M189" s="102" t="s">
        <v>253</v>
      </c>
      <c r="N189" t="str">
        <f t="shared" si="33"/>
        <v>該当しない
N/A</v>
      </c>
      <c r="O189" t="str">
        <f t="shared" si="29"/>
        <v>No</v>
      </c>
    </row>
    <row r="190" spans="1:15" ht="175.5">
      <c r="A190" s="94" t="s">
        <v>659</v>
      </c>
      <c r="B190" s="94" t="s">
        <v>654</v>
      </c>
      <c r="C190" s="94" t="s">
        <v>660</v>
      </c>
      <c r="D190" s="94" t="s">
        <v>661</v>
      </c>
      <c r="E190" s="91" t="e">
        <v>#REF!</v>
      </c>
      <c r="F190" s="91" t="e">
        <v>#REF!</v>
      </c>
      <c r="G190" s="91" t="e">
        <v>#REF!</v>
      </c>
      <c r="H190" s="91"/>
      <c r="I190" s="102" t="s">
        <v>274</v>
      </c>
      <c r="J190" s="102" t="s">
        <v>393</v>
      </c>
      <c r="K190" s="100" t="s">
        <v>251</v>
      </c>
      <c r="L190" s="102" t="s">
        <v>269</v>
      </c>
      <c r="M190" s="102" t="s">
        <v>281</v>
      </c>
      <c r="N190" t="str">
        <f t="shared" si="33"/>
        <v>該当しない
N/A</v>
      </c>
      <c r="O190" t="str">
        <f t="shared" si="29"/>
        <v>No</v>
      </c>
    </row>
    <row r="191" spans="1:15" ht="67.5">
      <c r="A191" s="94" t="s">
        <v>662</v>
      </c>
      <c r="B191" s="94" t="s">
        <v>654</v>
      </c>
      <c r="C191" s="94" t="s">
        <v>663</v>
      </c>
      <c r="D191" s="94" t="s">
        <v>316</v>
      </c>
      <c r="E191" s="91" t="e">
        <v>#REF!</v>
      </c>
      <c r="F191" s="91" t="e">
        <v>#REF!</v>
      </c>
      <c r="G191" s="91" t="e">
        <v>#REF!</v>
      </c>
      <c r="H191" s="91"/>
      <c r="I191" s="102" t="s">
        <v>525</v>
      </c>
      <c r="J191" s="102" t="s">
        <v>393</v>
      </c>
      <c r="K191" s="100" t="s">
        <v>251</v>
      </c>
      <c r="L191" s="102" t="s">
        <v>269</v>
      </c>
      <c r="M191" s="102" t="s">
        <v>526</v>
      </c>
      <c r="N191" t="str">
        <f t="shared" si="33"/>
        <v>該当しない
N/A</v>
      </c>
      <c r="O191" t="str">
        <f t="shared" si="29"/>
        <v>No</v>
      </c>
    </row>
    <row r="192" spans="1:15" ht="162">
      <c r="A192" s="94" t="s">
        <v>664</v>
      </c>
      <c r="B192" s="94" t="s">
        <v>654</v>
      </c>
      <c r="C192" s="94" t="s">
        <v>665</v>
      </c>
      <c r="D192" s="94" t="s">
        <v>666</v>
      </c>
      <c r="E192" s="91" t="e">
        <v>#REF!</v>
      </c>
      <c r="F192" s="91" t="e">
        <v>#REF!</v>
      </c>
      <c r="G192" s="91" t="e">
        <v>#REF!</v>
      </c>
      <c r="H192" s="91"/>
      <c r="I192" s="102" t="s">
        <v>274</v>
      </c>
      <c r="J192" s="102" t="s">
        <v>393</v>
      </c>
      <c r="K192" s="100" t="s">
        <v>251</v>
      </c>
      <c r="L192" s="102" t="s">
        <v>269</v>
      </c>
      <c r="M192" s="102" t="s">
        <v>275</v>
      </c>
      <c r="N192" t="str">
        <f t="shared" si="33"/>
        <v>該当しない
N/A</v>
      </c>
      <c r="O192" t="str">
        <f t="shared" si="29"/>
        <v>No</v>
      </c>
    </row>
    <row r="193" spans="1:15" ht="148.5">
      <c r="A193" s="94" t="s">
        <v>667</v>
      </c>
      <c r="B193" s="94" t="s">
        <v>668</v>
      </c>
      <c r="C193" s="94" t="s">
        <v>669</v>
      </c>
      <c r="D193" s="94" t="s">
        <v>670</v>
      </c>
      <c r="E193" s="91" t="e">
        <v>#REF!</v>
      </c>
      <c r="F193" s="91" t="e">
        <v>#REF!</v>
      </c>
      <c r="G193" s="91" t="e">
        <v>#REF!</v>
      </c>
      <c r="H193" s="91"/>
      <c r="I193" s="102" t="s">
        <v>671</v>
      </c>
      <c r="J193" s="102" t="s">
        <v>671</v>
      </c>
      <c r="K193" s="100" t="s">
        <v>251</v>
      </c>
      <c r="L193" s="102" t="s">
        <v>672</v>
      </c>
      <c r="M193" s="102" t="s">
        <v>673</v>
      </c>
      <c r="N193" t="str">
        <f t="shared" ref="N193:N197" si="34">IF(I193="該当する
Application period ends by the end of January 2023","該当する
Application period ends by the end of January 2023",IF(J193="該当する
Application period ends by the end of January 2023","該当する
Application period ends by the end of January 2023",IF(I193="未定
TBD","未定
TBD",IF(J193="未定
TBD","未定
TBD",IF(I193="該当しない
N/A","該当しない
N/A",IF(J193="該当しない
N/A","該当しない
N/A",""))))))</f>
        <v>該当しない
N/A</v>
      </c>
      <c r="O193" t="str">
        <f t="shared" si="29"/>
        <v>No</v>
      </c>
    </row>
    <row r="194" spans="1:15" ht="148.5">
      <c r="A194" s="94" t="s">
        <v>674</v>
      </c>
      <c r="B194" s="94" t="s">
        <v>668</v>
      </c>
      <c r="C194" s="94" t="s">
        <v>669</v>
      </c>
      <c r="D194" s="94" t="s">
        <v>675</v>
      </c>
      <c r="E194" s="91" t="e">
        <v>#REF!</v>
      </c>
      <c r="F194" s="91" t="e">
        <v>#REF!</v>
      </c>
      <c r="G194" s="91" t="e">
        <v>#REF!</v>
      </c>
      <c r="H194" s="91"/>
      <c r="I194" s="102" t="s">
        <v>671</v>
      </c>
      <c r="J194" s="102" t="s">
        <v>671</v>
      </c>
      <c r="K194" s="100" t="s">
        <v>251</v>
      </c>
      <c r="L194" s="102" t="s">
        <v>672</v>
      </c>
      <c r="M194" s="102" t="s">
        <v>673</v>
      </c>
      <c r="N194" t="str">
        <f t="shared" si="34"/>
        <v>該当しない
N/A</v>
      </c>
      <c r="O194" t="str">
        <f t="shared" si="29"/>
        <v>No</v>
      </c>
    </row>
    <row r="195" spans="1:15" ht="364.5">
      <c r="A195" s="94" t="s">
        <v>676</v>
      </c>
      <c r="B195" s="94" t="s">
        <v>677</v>
      </c>
      <c r="C195" s="94" t="s">
        <v>303</v>
      </c>
      <c r="D195" s="94" t="s">
        <v>678</v>
      </c>
      <c r="E195" s="91" t="e">
        <v>#REF!</v>
      </c>
      <c r="F195" s="91" t="e">
        <v>#REF!</v>
      </c>
      <c r="G195" s="91" t="e">
        <v>#REF!</v>
      </c>
      <c r="H195" s="91"/>
      <c r="I195" s="102" t="s">
        <v>274</v>
      </c>
      <c r="J195" s="102" t="s">
        <v>274</v>
      </c>
      <c r="K195" s="100" t="s">
        <v>251</v>
      </c>
      <c r="L195" s="102" t="s">
        <v>318</v>
      </c>
      <c r="M195" s="102" t="s">
        <v>281</v>
      </c>
      <c r="N195" t="str">
        <f t="shared" si="34"/>
        <v>該当しない
N/A</v>
      </c>
      <c r="O195" t="str">
        <f t="shared" ref="O195:O258" si="35">IF(N195="未定
TBD","TBD",IF(N195="該当する
Application period ends by the end of January 2023","Yes","No"))</f>
        <v>No</v>
      </c>
    </row>
    <row r="196" spans="1:15" ht="378">
      <c r="A196" s="94" t="s">
        <v>679</v>
      </c>
      <c r="B196" s="94" t="s">
        <v>677</v>
      </c>
      <c r="C196" s="94" t="s">
        <v>303</v>
      </c>
      <c r="D196" s="94" t="s">
        <v>680</v>
      </c>
      <c r="E196" s="91" t="e">
        <v>#REF!</v>
      </c>
      <c r="F196" s="91" t="e">
        <v>#REF!</v>
      </c>
      <c r="G196" s="91" t="e">
        <v>#REF!</v>
      </c>
      <c r="H196" s="91"/>
      <c r="I196" s="102" t="s">
        <v>274</v>
      </c>
      <c r="J196" s="102" t="s">
        <v>274</v>
      </c>
      <c r="K196" s="100" t="s">
        <v>251</v>
      </c>
      <c r="L196" s="102" t="s">
        <v>318</v>
      </c>
      <c r="M196" s="102" t="s">
        <v>281</v>
      </c>
      <c r="N196" t="str">
        <f t="shared" si="34"/>
        <v>該当しない
N/A</v>
      </c>
      <c r="O196" t="str">
        <f t="shared" si="35"/>
        <v>No</v>
      </c>
    </row>
    <row r="197" spans="1:15" ht="324">
      <c r="A197" s="94" t="s">
        <v>681</v>
      </c>
      <c r="B197" s="94" t="s">
        <v>677</v>
      </c>
      <c r="C197" s="94" t="s">
        <v>303</v>
      </c>
      <c r="D197" s="94" t="s">
        <v>682</v>
      </c>
      <c r="E197" s="91" t="e">
        <v>#REF!</v>
      </c>
      <c r="F197" s="91" t="e">
        <v>#REF!</v>
      </c>
      <c r="G197" s="91" t="e">
        <v>#REF!</v>
      </c>
      <c r="H197" s="91"/>
      <c r="I197" s="102" t="s">
        <v>274</v>
      </c>
      <c r="J197" s="102" t="s">
        <v>274</v>
      </c>
      <c r="K197" s="100" t="s">
        <v>251</v>
      </c>
      <c r="L197" s="102" t="s">
        <v>318</v>
      </c>
      <c r="M197" s="102" t="s">
        <v>281</v>
      </c>
      <c r="N197" t="str">
        <f t="shared" si="34"/>
        <v>該当しない
N/A</v>
      </c>
      <c r="O197" t="str">
        <f t="shared" si="35"/>
        <v>No</v>
      </c>
    </row>
    <row r="198" spans="1:15" ht="189">
      <c r="A198" s="94" t="s">
        <v>1269</v>
      </c>
      <c r="B198" s="94" t="s">
        <v>677</v>
      </c>
      <c r="C198" s="94" t="s">
        <v>1270</v>
      </c>
      <c r="D198" s="94" t="s">
        <v>1271</v>
      </c>
      <c r="E198" s="91" t="e">
        <v>#REF!</v>
      </c>
      <c r="F198" s="91" t="e">
        <v>#REF!</v>
      </c>
      <c r="G198" s="91" t="e">
        <v>#REF!</v>
      </c>
      <c r="H198" s="91"/>
      <c r="I198" s="102"/>
      <c r="J198" s="102" t="s">
        <v>274</v>
      </c>
      <c r="K198" s="100" t="s">
        <v>251</v>
      </c>
      <c r="L198" s="102" t="s">
        <v>286</v>
      </c>
      <c r="M198" s="102" t="s">
        <v>1272</v>
      </c>
      <c r="N198" t="str">
        <f t="shared" ref="N198:N199" si="36">J198</f>
        <v>該当しない
N/A</v>
      </c>
      <c r="O198" t="str">
        <f t="shared" si="35"/>
        <v>No</v>
      </c>
    </row>
    <row r="199" spans="1:15" ht="81">
      <c r="A199" s="94" t="s">
        <v>683</v>
      </c>
      <c r="B199" s="94" t="s">
        <v>684</v>
      </c>
      <c r="C199" s="94" t="s">
        <v>365</v>
      </c>
      <c r="D199" s="94" t="s">
        <v>316</v>
      </c>
      <c r="E199" s="91" t="e">
        <v>#REF!</v>
      </c>
      <c r="F199" s="91" t="e">
        <v>#REF!</v>
      </c>
      <c r="G199" s="91" t="e">
        <v>#REF!</v>
      </c>
      <c r="H199" s="91"/>
      <c r="I199" s="102"/>
      <c r="J199" s="102" t="s">
        <v>274</v>
      </c>
      <c r="K199" s="100" t="s">
        <v>251</v>
      </c>
      <c r="L199" s="102" t="s">
        <v>286</v>
      </c>
      <c r="M199" s="102" t="s">
        <v>281</v>
      </c>
      <c r="N199" t="str">
        <f t="shared" si="36"/>
        <v>該当しない
N/A</v>
      </c>
      <c r="O199" t="str">
        <f t="shared" si="35"/>
        <v>No</v>
      </c>
    </row>
    <row r="200" spans="1:15" ht="148.5">
      <c r="A200" s="94" t="s">
        <v>1273</v>
      </c>
      <c r="B200" s="94" t="s">
        <v>686</v>
      </c>
      <c r="C200" s="94" t="s">
        <v>349</v>
      </c>
      <c r="D200" s="94" t="s">
        <v>688</v>
      </c>
      <c r="E200" s="91" t="e">
        <v>#REF!</v>
      </c>
      <c r="F200" s="91" t="e">
        <v>#REF!</v>
      </c>
      <c r="G200" s="91" t="e">
        <v>#REF!</v>
      </c>
      <c r="H200" s="91"/>
      <c r="I200" s="102" t="s">
        <v>274</v>
      </c>
      <c r="J200" s="102" t="s">
        <v>274</v>
      </c>
      <c r="K200" s="100" t="s">
        <v>251</v>
      </c>
      <c r="L200" s="102" t="s">
        <v>318</v>
      </c>
      <c r="M200" s="102" t="s">
        <v>281</v>
      </c>
      <c r="N200" t="str">
        <f>IF(I200="該当する
Application period ends by the end of January 2023","該当する
Application period ends by the end of January 2023",IF(J200="該当する
Application period ends by the end of January 2023","該当する
Application period ends by the end of January 2023",IF(I200="未定
TBD","未定
TBD",IF(J200="未定
TBD","未定
TBD",IF(I200="該当しない
N/A","該当しない
N/A",IF(J200="該当しない
N/A","該当しない
N/A",""))))))</f>
        <v>該当しない
N/A</v>
      </c>
      <c r="O200" t="str">
        <f t="shared" si="35"/>
        <v>No</v>
      </c>
    </row>
    <row r="201" spans="1:15" ht="162">
      <c r="A201" s="94" t="s">
        <v>1274</v>
      </c>
      <c r="B201" s="94" t="s">
        <v>686</v>
      </c>
      <c r="C201" s="94" t="s">
        <v>1234</v>
      </c>
      <c r="D201" s="94" t="s">
        <v>1275</v>
      </c>
      <c r="E201" s="91" t="e">
        <v>#REF!</v>
      </c>
      <c r="F201" s="91" t="e">
        <v>#REF!</v>
      </c>
      <c r="G201" s="91" t="e">
        <v>#REF!</v>
      </c>
      <c r="H201" s="91"/>
      <c r="I201" s="102" t="s">
        <v>274</v>
      </c>
      <c r="J201" s="102" t="s">
        <v>274</v>
      </c>
      <c r="K201" s="100" t="s">
        <v>251</v>
      </c>
      <c r="L201" s="102" t="s">
        <v>269</v>
      </c>
      <c r="M201" s="102" t="s">
        <v>281</v>
      </c>
      <c r="N201" t="str">
        <f t="shared" ref="N201:N205" si="37">I201</f>
        <v>該当しない
N/A</v>
      </c>
      <c r="O201" t="str">
        <f t="shared" si="35"/>
        <v>No</v>
      </c>
    </row>
    <row r="202" spans="1:15" ht="162">
      <c r="A202" s="94" t="s">
        <v>1276</v>
      </c>
      <c r="B202" s="94" t="s">
        <v>686</v>
      </c>
      <c r="C202" s="94" t="s">
        <v>1234</v>
      </c>
      <c r="D202" s="94" t="s">
        <v>1275</v>
      </c>
      <c r="E202" s="91" t="e">
        <v>#REF!</v>
      </c>
      <c r="F202" s="91" t="e">
        <v>#REF!</v>
      </c>
      <c r="G202" s="91" t="e">
        <v>#REF!</v>
      </c>
      <c r="H202" s="91"/>
      <c r="I202" s="102" t="s">
        <v>274</v>
      </c>
      <c r="J202" s="102"/>
      <c r="K202" s="100" t="s">
        <v>251</v>
      </c>
      <c r="L202" s="102" t="s">
        <v>269</v>
      </c>
      <c r="M202" s="102" t="s">
        <v>281</v>
      </c>
      <c r="N202" t="str">
        <f t="shared" si="37"/>
        <v>該当しない
N/A</v>
      </c>
      <c r="O202" t="str">
        <f t="shared" si="35"/>
        <v>No</v>
      </c>
    </row>
    <row r="203" spans="1:15" ht="162">
      <c r="A203" s="94" t="s">
        <v>1277</v>
      </c>
      <c r="B203" s="94" t="s">
        <v>686</v>
      </c>
      <c r="C203" s="94" t="s">
        <v>1234</v>
      </c>
      <c r="D203" s="94" t="s">
        <v>1275</v>
      </c>
      <c r="E203" s="91" t="e">
        <v>#REF!</v>
      </c>
      <c r="F203" s="91" t="e">
        <v>#REF!</v>
      </c>
      <c r="G203" s="91" t="e">
        <v>#REF!</v>
      </c>
      <c r="H203" s="91"/>
      <c r="I203" s="102" t="s">
        <v>274</v>
      </c>
      <c r="J203" s="102" t="s">
        <v>274</v>
      </c>
      <c r="K203" s="100" t="s">
        <v>251</v>
      </c>
      <c r="L203" s="102" t="s">
        <v>269</v>
      </c>
      <c r="M203" s="102" t="s">
        <v>281</v>
      </c>
      <c r="N203" t="str">
        <f t="shared" si="37"/>
        <v>該当しない
N/A</v>
      </c>
      <c r="O203" t="str">
        <f t="shared" si="35"/>
        <v>No</v>
      </c>
    </row>
    <row r="204" spans="1:15" ht="94.5">
      <c r="A204" s="94" t="s">
        <v>1278</v>
      </c>
      <c r="B204" s="94" t="s">
        <v>686</v>
      </c>
      <c r="C204" s="94" t="s">
        <v>1279</v>
      </c>
      <c r="D204" s="94" t="s">
        <v>1280</v>
      </c>
      <c r="E204" s="91" t="e">
        <v>#REF!</v>
      </c>
      <c r="F204" s="91" t="e">
        <v>#REF!</v>
      </c>
      <c r="G204" s="91" t="e">
        <v>#REF!</v>
      </c>
      <c r="H204" s="91"/>
      <c r="I204" s="102" t="s">
        <v>274</v>
      </c>
      <c r="J204" s="102" t="s">
        <v>274</v>
      </c>
      <c r="K204" s="100" t="s">
        <v>251</v>
      </c>
      <c r="L204" s="102" t="s">
        <v>269</v>
      </c>
      <c r="M204" s="102" t="s">
        <v>281</v>
      </c>
      <c r="N204" t="str">
        <f t="shared" si="37"/>
        <v>該当しない
N/A</v>
      </c>
      <c r="O204" t="str">
        <f t="shared" si="35"/>
        <v>No</v>
      </c>
    </row>
    <row r="205" spans="1:15" ht="148.5">
      <c r="A205" s="94" t="s">
        <v>692</v>
      </c>
      <c r="B205" s="94" t="s">
        <v>693</v>
      </c>
      <c r="C205" s="94" t="s">
        <v>248</v>
      </c>
      <c r="D205" s="94" t="s">
        <v>694</v>
      </c>
      <c r="E205" s="91" t="e">
        <v>#REF!</v>
      </c>
      <c r="F205" s="91" t="e">
        <v>#REF!</v>
      </c>
      <c r="G205" s="91" t="e">
        <v>#REF!</v>
      </c>
      <c r="H205" s="91"/>
      <c r="I205" s="102" t="s">
        <v>280</v>
      </c>
      <c r="J205" s="102" t="s">
        <v>274</v>
      </c>
      <c r="K205" s="100" t="s">
        <v>251</v>
      </c>
      <c r="L205" s="102" t="s">
        <v>269</v>
      </c>
      <c r="M205" s="102" t="s">
        <v>281</v>
      </c>
      <c r="N205" t="str">
        <f t="shared" si="37"/>
        <v>未定
TBD</v>
      </c>
      <c r="O205" t="str">
        <f t="shared" si="35"/>
        <v>TBD</v>
      </c>
    </row>
    <row r="206" spans="1:15" ht="148.5">
      <c r="A206" s="94" t="s">
        <v>1281</v>
      </c>
      <c r="B206" s="94" t="s">
        <v>1282</v>
      </c>
      <c r="C206" s="94" t="s">
        <v>1283</v>
      </c>
      <c r="D206" s="94" t="s">
        <v>1284</v>
      </c>
      <c r="E206" s="91" t="e">
        <v>#REF!</v>
      </c>
      <c r="F206" s="91" t="e">
        <v>#REF!</v>
      </c>
      <c r="G206" s="91" t="e">
        <v>#REF!</v>
      </c>
      <c r="H206" s="91"/>
      <c r="I206" s="102"/>
      <c r="J206" s="102" t="s">
        <v>274</v>
      </c>
      <c r="K206" s="100" t="s">
        <v>251</v>
      </c>
      <c r="L206" s="102" t="s">
        <v>286</v>
      </c>
      <c r="M206" s="102" t="s">
        <v>281</v>
      </c>
      <c r="N206" t="str">
        <f>J206</f>
        <v>該当しない
N/A</v>
      </c>
      <c r="O206" t="str">
        <f t="shared" si="35"/>
        <v>No</v>
      </c>
    </row>
    <row r="207" spans="1:15" ht="148.5">
      <c r="A207" s="94" t="s">
        <v>695</v>
      </c>
      <c r="B207" s="94" t="s">
        <v>696</v>
      </c>
      <c r="C207" s="94" t="s">
        <v>330</v>
      </c>
      <c r="D207" s="94" t="s">
        <v>697</v>
      </c>
      <c r="E207" s="91" t="e">
        <v>#REF!</v>
      </c>
      <c r="F207" s="91" t="e">
        <v>#REF!</v>
      </c>
      <c r="G207" s="91" t="e">
        <v>#REF!</v>
      </c>
      <c r="H207" s="91"/>
      <c r="I207" s="102" t="s">
        <v>280</v>
      </c>
      <c r="J207" s="102" t="s">
        <v>280</v>
      </c>
      <c r="K207" s="100" t="s">
        <v>251</v>
      </c>
      <c r="L207" s="102" t="s">
        <v>318</v>
      </c>
      <c r="M207" s="102" t="s">
        <v>281</v>
      </c>
      <c r="N207" t="str">
        <f t="shared" ref="N207:N212" si="38">IF(I207="該当する
Application period ends by the end of January 2023","該当する
Application period ends by the end of January 2023",IF(J207="該当する
Application period ends by the end of January 2023","該当する
Application period ends by the end of January 2023",IF(I207="未定
TBD","未定
TBD",IF(J207="未定
TBD","未定
TBD",IF(I207="該当しない
N/A","該当しない
N/A",IF(J207="該当しない
N/A","該当しない
N/A",""))))))</f>
        <v>未定
TBD</v>
      </c>
      <c r="O207" t="str">
        <f t="shared" si="35"/>
        <v>TBD</v>
      </c>
    </row>
    <row r="208" spans="1:15" ht="148.5">
      <c r="A208" s="94" t="s">
        <v>698</v>
      </c>
      <c r="B208" s="94" t="s">
        <v>696</v>
      </c>
      <c r="C208" s="94" t="s">
        <v>330</v>
      </c>
      <c r="D208" s="94" t="s">
        <v>699</v>
      </c>
      <c r="E208" s="91" t="e">
        <v>#REF!</v>
      </c>
      <c r="F208" s="91" t="e">
        <v>#REF!</v>
      </c>
      <c r="G208" s="91" t="e">
        <v>#REF!</v>
      </c>
      <c r="H208" s="91"/>
      <c r="I208" s="102" t="s">
        <v>280</v>
      </c>
      <c r="J208" s="102" t="s">
        <v>280</v>
      </c>
      <c r="K208" s="100" t="s">
        <v>251</v>
      </c>
      <c r="L208" s="102" t="s">
        <v>318</v>
      </c>
      <c r="M208" s="102" t="s">
        <v>281</v>
      </c>
      <c r="N208" t="str">
        <f t="shared" si="38"/>
        <v>未定
TBD</v>
      </c>
      <c r="O208" t="str">
        <f t="shared" si="35"/>
        <v>TBD</v>
      </c>
    </row>
    <row r="209" spans="1:15" ht="148.5">
      <c r="A209" s="94" t="s">
        <v>700</v>
      </c>
      <c r="B209" s="94" t="s">
        <v>701</v>
      </c>
      <c r="C209" s="94" t="s">
        <v>702</v>
      </c>
      <c r="D209" s="94" t="s">
        <v>703</v>
      </c>
      <c r="E209" s="91" t="e">
        <v>#REF!</v>
      </c>
      <c r="F209" s="91" t="e">
        <v>#REF!</v>
      </c>
      <c r="G209" s="91" t="e">
        <v>#REF!</v>
      </c>
      <c r="H209" s="91"/>
      <c r="I209" s="102" t="s">
        <v>525</v>
      </c>
      <c r="J209" s="102" t="s">
        <v>525</v>
      </c>
      <c r="K209" s="100" t="s">
        <v>251</v>
      </c>
      <c r="L209" s="102" t="s">
        <v>704</v>
      </c>
      <c r="M209" s="102" t="s">
        <v>705</v>
      </c>
      <c r="N209" t="str">
        <f t="shared" si="38"/>
        <v>該当しない
N/A</v>
      </c>
      <c r="O209" t="str">
        <f t="shared" si="35"/>
        <v>No</v>
      </c>
    </row>
    <row r="210" spans="1:15" ht="148.5">
      <c r="A210" s="94" t="s">
        <v>706</v>
      </c>
      <c r="B210" s="94" t="s">
        <v>701</v>
      </c>
      <c r="C210" s="94" t="s">
        <v>702</v>
      </c>
      <c r="D210" s="94" t="s">
        <v>707</v>
      </c>
      <c r="E210" s="91" t="e">
        <v>#REF!</v>
      </c>
      <c r="F210" s="91" t="e">
        <v>#REF!</v>
      </c>
      <c r="G210" s="91" t="e">
        <v>#REF!</v>
      </c>
      <c r="H210" s="91"/>
      <c r="I210" s="102" t="s">
        <v>525</v>
      </c>
      <c r="J210" s="102" t="s">
        <v>525</v>
      </c>
      <c r="K210" s="100" t="s">
        <v>251</v>
      </c>
      <c r="L210" s="102" t="s">
        <v>704</v>
      </c>
      <c r="M210" s="102" t="s">
        <v>705</v>
      </c>
      <c r="N210" t="str">
        <f t="shared" si="38"/>
        <v>該当しない
N/A</v>
      </c>
      <c r="O210" t="str">
        <f t="shared" si="35"/>
        <v>No</v>
      </c>
    </row>
    <row r="211" spans="1:15" ht="409.5">
      <c r="A211" s="94" t="s">
        <v>1285</v>
      </c>
      <c r="B211" s="94" t="s">
        <v>709</v>
      </c>
      <c r="C211" s="94" t="s">
        <v>336</v>
      </c>
      <c r="D211" s="94" t="s">
        <v>1286</v>
      </c>
      <c r="E211" s="91" t="e">
        <v>#REF!</v>
      </c>
      <c r="F211" s="91" t="e">
        <v>#REF!</v>
      </c>
      <c r="G211" s="91" t="e">
        <v>#REF!</v>
      </c>
      <c r="H211" s="91"/>
      <c r="I211" s="102"/>
      <c r="J211" s="102" t="s">
        <v>274</v>
      </c>
      <c r="K211" s="100" t="s">
        <v>251</v>
      </c>
      <c r="L211" s="102" t="s">
        <v>318</v>
      </c>
      <c r="M211" s="102" t="s">
        <v>323</v>
      </c>
      <c r="N211" t="str">
        <f t="shared" si="38"/>
        <v>該当しない
N/A</v>
      </c>
      <c r="O211" t="str">
        <f t="shared" si="35"/>
        <v>No</v>
      </c>
    </row>
    <row r="212" spans="1:15" ht="148.5">
      <c r="A212" s="94" t="s">
        <v>720</v>
      </c>
      <c r="B212" s="94" t="s">
        <v>721</v>
      </c>
      <c r="C212" s="94" t="s">
        <v>722</v>
      </c>
      <c r="D212" s="94" t="s">
        <v>316</v>
      </c>
      <c r="E212" s="91" t="e">
        <v>#REF!</v>
      </c>
      <c r="F212" s="91" t="e">
        <v>#REF!</v>
      </c>
      <c r="G212" s="91" t="e">
        <v>#REF!</v>
      </c>
      <c r="H212" s="91"/>
      <c r="I212" s="102" t="s">
        <v>274</v>
      </c>
      <c r="J212" s="102" t="s">
        <v>274</v>
      </c>
      <c r="K212" s="100" t="s">
        <v>251</v>
      </c>
      <c r="L212" s="102" t="s">
        <v>318</v>
      </c>
      <c r="M212" s="102" t="s">
        <v>281</v>
      </c>
      <c r="N212" t="str">
        <f t="shared" si="38"/>
        <v>該当しない
N/A</v>
      </c>
      <c r="O212" t="str">
        <f t="shared" si="35"/>
        <v>No</v>
      </c>
    </row>
    <row r="213" spans="1:15" ht="148.5">
      <c r="A213" s="94" t="s">
        <v>1287</v>
      </c>
      <c r="B213" s="94" t="s">
        <v>1288</v>
      </c>
      <c r="C213" s="94" t="s">
        <v>806</v>
      </c>
      <c r="D213" s="94" t="s">
        <v>1284</v>
      </c>
      <c r="E213" s="91" t="e">
        <v>#REF!</v>
      </c>
      <c r="F213" s="91" t="e">
        <v>#REF!</v>
      </c>
      <c r="G213" s="91" t="e">
        <v>#REF!</v>
      </c>
      <c r="H213" s="91"/>
      <c r="I213" s="102" t="s">
        <v>274</v>
      </c>
      <c r="J213" s="102"/>
      <c r="K213" s="100" t="s">
        <v>251</v>
      </c>
      <c r="L213" s="102" t="s">
        <v>269</v>
      </c>
      <c r="M213" s="102" t="s">
        <v>281</v>
      </c>
      <c r="N213" t="str">
        <f>I213</f>
        <v>該当しない
N/A</v>
      </c>
      <c r="O213" t="str">
        <f t="shared" si="35"/>
        <v>No</v>
      </c>
    </row>
    <row r="214" spans="1:15" ht="162">
      <c r="A214" s="94" t="s">
        <v>723</v>
      </c>
      <c r="B214" s="94" t="s">
        <v>724</v>
      </c>
      <c r="C214" s="94" t="s">
        <v>725</v>
      </c>
      <c r="D214" s="94" t="s">
        <v>726</v>
      </c>
      <c r="E214" s="91" t="e">
        <v>#REF!</v>
      </c>
      <c r="F214" s="91" t="e">
        <v>#REF!</v>
      </c>
      <c r="G214" s="91" t="e">
        <v>#REF!</v>
      </c>
      <c r="H214" s="91"/>
      <c r="I214" s="102" t="s">
        <v>727</v>
      </c>
      <c r="J214" s="102" t="s">
        <v>274</v>
      </c>
      <c r="K214" s="100" t="s">
        <v>251</v>
      </c>
      <c r="L214" s="102" t="s">
        <v>286</v>
      </c>
      <c r="M214" s="102" t="s">
        <v>281</v>
      </c>
      <c r="N214" t="str">
        <f t="shared" ref="N214:N218" si="39">J214</f>
        <v>該当しない
N/A</v>
      </c>
      <c r="O214" t="str">
        <f t="shared" si="35"/>
        <v>No</v>
      </c>
    </row>
    <row r="215" spans="1:15" ht="162">
      <c r="A215" s="94" t="s">
        <v>728</v>
      </c>
      <c r="B215" s="94" t="s">
        <v>724</v>
      </c>
      <c r="C215" s="94" t="s">
        <v>729</v>
      </c>
      <c r="D215" s="94" t="s">
        <v>730</v>
      </c>
      <c r="E215" s="91" t="e">
        <v>#REF!</v>
      </c>
      <c r="F215" s="91" t="e">
        <v>#REF!</v>
      </c>
      <c r="G215" s="91" t="e">
        <v>#REF!</v>
      </c>
      <c r="H215" s="91"/>
      <c r="I215" s="102" t="s">
        <v>727</v>
      </c>
      <c r="J215" s="102" t="s">
        <v>274</v>
      </c>
      <c r="K215" s="100" t="s">
        <v>251</v>
      </c>
      <c r="L215" s="102" t="s">
        <v>286</v>
      </c>
      <c r="M215" s="102" t="s">
        <v>281</v>
      </c>
      <c r="N215" t="str">
        <f t="shared" si="39"/>
        <v>該当しない
N/A</v>
      </c>
      <c r="O215" t="str">
        <f t="shared" si="35"/>
        <v>No</v>
      </c>
    </row>
    <row r="216" spans="1:15" ht="148.5">
      <c r="A216" s="94" t="s">
        <v>731</v>
      </c>
      <c r="B216" s="94" t="s">
        <v>724</v>
      </c>
      <c r="C216" s="94" t="s">
        <v>732</v>
      </c>
      <c r="D216" s="94" t="s">
        <v>733</v>
      </c>
      <c r="E216" s="91" t="e">
        <v>#REF!</v>
      </c>
      <c r="F216" s="91" t="e">
        <v>#REF!</v>
      </c>
      <c r="G216" s="91" t="e">
        <v>#REF!</v>
      </c>
      <c r="H216" s="91"/>
      <c r="I216" s="102" t="s">
        <v>727</v>
      </c>
      <c r="J216" s="102" t="s">
        <v>274</v>
      </c>
      <c r="K216" s="100" t="s">
        <v>251</v>
      </c>
      <c r="L216" s="102" t="s">
        <v>286</v>
      </c>
      <c r="M216" s="102" t="s">
        <v>281</v>
      </c>
      <c r="N216" t="str">
        <f t="shared" si="39"/>
        <v>該当しない
N/A</v>
      </c>
      <c r="O216" t="str">
        <f t="shared" si="35"/>
        <v>No</v>
      </c>
    </row>
    <row r="217" spans="1:15" ht="175.5">
      <c r="A217" s="94" t="s">
        <v>734</v>
      </c>
      <c r="B217" s="94" t="s">
        <v>724</v>
      </c>
      <c r="C217" s="94" t="s">
        <v>732</v>
      </c>
      <c r="D217" s="94" t="s">
        <v>735</v>
      </c>
      <c r="E217" s="91" t="e">
        <v>#REF!</v>
      </c>
      <c r="F217" s="91" t="e">
        <v>#REF!</v>
      </c>
      <c r="G217" s="91" t="e">
        <v>#REF!</v>
      </c>
      <c r="H217" s="91"/>
      <c r="I217" s="102" t="s">
        <v>727</v>
      </c>
      <c r="J217" s="102" t="s">
        <v>274</v>
      </c>
      <c r="K217" s="100" t="s">
        <v>251</v>
      </c>
      <c r="L217" s="102" t="s">
        <v>286</v>
      </c>
      <c r="M217" s="102" t="s">
        <v>281</v>
      </c>
      <c r="N217" t="str">
        <f t="shared" si="39"/>
        <v>該当しない
N/A</v>
      </c>
      <c r="O217" t="str">
        <f t="shared" si="35"/>
        <v>No</v>
      </c>
    </row>
    <row r="218" spans="1:15" ht="108">
      <c r="A218" s="94" t="s">
        <v>1289</v>
      </c>
      <c r="B218" s="94" t="s">
        <v>724</v>
      </c>
      <c r="C218" s="94" t="s">
        <v>732</v>
      </c>
      <c r="D218" s="94" t="s">
        <v>1290</v>
      </c>
      <c r="E218" s="91" t="e">
        <v>#REF!</v>
      </c>
      <c r="F218" s="91" t="e">
        <v>#REF!</v>
      </c>
      <c r="G218" s="91" t="e">
        <v>#REF!</v>
      </c>
      <c r="H218" s="91"/>
      <c r="I218" s="102" t="s">
        <v>727</v>
      </c>
      <c r="J218" s="102" t="s">
        <v>274</v>
      </c>
      <c r="K218" s="100" t="s">
        <v>251</v>
      </c>
      <c r="L218" s="102" t="s">
        <v>286</v>
      </c>
      <c r="M218" s="102" t="s">
        <v>281</v>
      </c>
      <c r="N218" t="str">
        <f t="shared" si="39"/>
        <v>該当しない
N/A</v>
      </c>
      <c r="O218" t="str">
        <f t="shared" si="35"/>
        <v>No</v>
      </c>
    </row>
    <row r="219" spans="1:15" ht="67.5">
      <c r="A219" s="94" t="s">
        <v>736</v>
      </c>
      <c r="B219" s="94" t="s">
        <v>737</v>
      </c>
      <c r="C219" s="94" t="s">
        <v>491</v>
      </c>
      <c r="D219" s="94" t="s">
        <v>738</v>
      </c>
      <c r="E219" s="91" t="e">
        <v>#REF!</v>
      </c>
      <c r="F219" s="91" t="e">
        <v>#REF!</v>
      </c>
      <c r="G219" s="91" t="e">
        <v>#REF!</v>
      </c>
      <c r="H219" s="91"/>
      <c r="I219" s="102" t="s">
        <v>274</v>
      </c>
      <c r="J219" s="102" t="s">
        <v>393</v>
      </c>
      <c r="K219" s="100" t="s">
        <v>251</v>
      </c>
      <c r="L219" s="102" t="s">
        <v>269</v>
      </c>
      <c r="M219" s="102" t="s">
        <v>275</v>
      </c>
      <c r="N219" t="str">
        <f t="shared" ref="N219:N220" si="40">I219</f>
        <v>該当しない
N/A</v>
      </c>
      <c r="O219" t="str">
        <f t="shared" si="35"/>
        <v>No</v>
      </c>
    </row>
    <row r="220" spans="1:15" ht="270">
      <c r="A220" s="94" t="s">
        <v>746</v>
      </c>
      <c r="B220" s="94" t="s">
        <v>742</v>
      </c>
      <c r="C220" s="94" t="s">
        <v>365</v>
      </c>
      <c r="D220" s="94" t="s">
        <v>747</v>
      </c>
      <c r="E220" s="91" t="e">
        <v>#REF!</v>
      </c>
      <c r="F220" s="91" t="e">
        <v>#REF!</v>
      </c>
      <c r="G220" s="91" t="e">
        <v>#REF!</v>
      </c>
      <c r="H220" s="91"/>
      <c r="I220" s="102" t="s">
        <v>274</v>
      </c>
      <c r="J220" s="102"/>
      <c r="K220" s="100" t="s">
        <v>251</v>
      </c>
      <c r="L220" s="102" t="s">
        <v>269</v>
      </c>
      <c r="M220" s="102" t="s">
        <v>281</v>
      </c>
      <c r="N220" t="str">
        <f t="shared" si="40"/>
        <v>該当しない
N/A</v>
      </c>
      <c r="O220" t="str">
        <f t="shared" si="35"/>
        <v>No</v>
      </c>
    </row>
    <row r="221" spans="1:15" ht="108">
      <c r="A221" s="94" t="s">
        <v>750</v>
      </c>
      <c r="B221" s="94" t="s">
        <v>742</v>
      </c>
      <c r="C221" s="94" t="s">
        <v>751</v>
      </c>
      <c r="D221" s="94" t="s">
        <v>752</v>
      </c>
      <c r="E221" s="91" t="e">
        <v>#REF!</v>
      </c>
      <c r="F221" s="91" t="e">
        <v>#REF!</v>
      </c>
      <c r="G221" s="91" t="e">
        <v>#REF!</v>
      </c>
      <c r="H221" s="91"/>
      <c r="I221" s="102"/>
      <c r="J221" s="102" t="s">
        <v>274</v>
      </c>
      <c r="K221" s="100" t="s">
        <v>251</v>
      </c>
      <c r="L221" s="102" t="s">
        <v>753</v>
      </c>
      <c r="M221" s="102" t="s">
        <v>754</v>
      </c>
      <c r="N221" t="str">
        <f>J221</f>
        <v>該当しない
N/A</v>
      </c>
      <c r="O221" t="str">
        <f t="shared" si="35"/>
        <v>No</v>
      </c>
    </row>
    <row r="222" spans="1:15" ht="202.5">
      <c r="A222" s="94" t="s">
        <v>755</v>
      </c>
      <c r="B222" s="94" t="s">
        <v>742</v>
      </c>
      <c r="C222" s="94" t="s">
        <v>756</v>
      </c>
      <c r="D222" s="94" t="s">
        <v>757</v>
      </c>
      <c r="E222" s="91" t="e">
        <v>#REF!</v>
      </c>
      <c r="F222" s="91" t="e">
        <v>#REF!</v>
      </c>
      <c r="G222" s="91" t="e">
        <v>#REF!</v>
      </c>
      <c r="H222" s="91"/>
      <c r="I222" s="102" t="s">
        <v>758</v>
      </c>
      <c r="J222" s="102"/>
      <c r="K222" s="100" t="s">
        <v>251</v>
      </c>
      <c r="L222" s="102" t="s">
        <v>339</v>
      </c>
      <c r="M222" s="102" t="s">
        <v>763</v>
      </c>
      <c r="N222" t="str">
        <f>I222</f>
        <v>該当しない
N/A</v>
      </c>
      <c r="O222" t="str">
        <f t="shared" si="35"/>
        <v>No</v>
      </c>
    </row>
    <row r="223" spans="1:15" ht="135">
      <c r="A223" s="94" t="s">
        <v>760</v>
      </c>
      <c r="B223" s="94" t="s">
        <v>742</v>
      </c>
      <c r="C223" s="94" t="s">
        <v>756</v>
      </c>
      <c r="D223" s="94" t="s">
        <v>761</v>
      </c>
      <c r="E223" s="91" t="e">
        <v>#REF!</v>
      </c>
      <c r="F223" s="91" t="e">
        <v>#REF!</v>
      </c>
      <c r="G223" s="91" t="e">
        <v>#REF!</v>
      </c>
      <c r="H223" s="91"/>
      <c r="I223" s="102"/>
      <c r="J223" s="102" t="s">
        <v>758</v>
      </c>
      <c r="K223" s="100" t="s">
        <v>251</v>
      </c>
      <c r="L223" s="102" t="s">
        <v>762</v>
      </c>
      <c r="M223" s="102" t="s">
        <v>763</v>
      </c>
      <c r="N223" t="str">
        <f t="shared" ref="N223:N225" si="41">J223</f>
        <v>該当しない
N/A</v>
      </c>
      <c r="O223" t="str">
        <f t="shared" si="35"/>
        <v>No</v>
      </c>
    </row>
    <row r="224" spans="1:15" ht="135">
      <c r="A224" s="94" t="s">
        <v>764</v>
      </c>
      <c r="B224" s="94" t="s">
        <v>742</v>
      </c>
      <c r="C224" s="94" t="s">
        <v>756</v>
      </c>
      <c r="D224" s="94" t="s">
        <v>761</v>
      </c>
      <c r="E224" s="91" t="e">
        <v>#REF!</v>
      </c>
      <c r="F224" s="91" t="e">
        <v>#REF!</v>
      </c>
      <c r="G224" s="91" t="e">
        <v>#REF!</v>
      </c>
      <c r="H224" s="91"/>
      <c r="I224" s="102"/>
      <c r="J224" s="102" t="s">
        <v>758</v>
      </c>
      <c r="K224" s="100" t="s">
        <v>251</v>
      </c>
      <c r="L224" s="102" t="s">
        <v>762</v>
      </c>
      <c r="M224" s="102" t="s">
        <v>763</v>
      </c>
      <c r="N224" t="str">
        <f t="shared" si="41"/>
        <v>該当しない
N/A</v>
      </c>
      <c r="O224" t="str">
        <f t="shared" si="35"/>
        <v>No</v>
      </c>
    </row>
    <row r="225" spans="1:15" ht="135">
      <c r="A225" s="94" t="s">
        <v>765</v>
      </c>
      <c r="B225" s="94" t="s">
        <v>742</v>
      </c>
      <c r="C225" s="94" t="s">
        <v>756</v>
      </c>
      <c r="D225" s="94" t="s">
        <v>761</v>
      </c>
      <c r="E225" s="91" t="e">
        <v>#REF!</v>
      </c>
      <c r="F225" s="91" t="e">
        <v>#REF!</v>
      </c>
      <c r="G225" s="91" t="e">
        <v>#REF!</v>
      </c>
      <c r="H225" s="91"/>
      <c r="I225" s="102"/>
      <c r="J225" s="102" t="s">
        <v>758</v>
      </c>
      <c r="K225" s="100" t="s">
        <v>251</v>
      </c>
      <c r="L225" s="102" t="s">
        <v>762</v>
      </c>
      <c r="M225" s="102" t="s">
        <v>763</v>
      </c>
      <c r="N225" t="str">
        <f t="shared" si="41"/>
        <v>該当しない
N/A</v>
      </c>
      <c r="O225" t="str">
        <f t="shared" si="35"/>
        <v>No</v>
      </c>
    </row>
    <row r="226" spans="1:15" ht="148.5">
      <c r="A226" s="94" t="s">
        <v>768</v>
      </c>
      <c r="B226" s="94" t="s">
        <v>769</v>
      </c>
      <c r="C226" s="94" t="s">
        <v>278</v>
      </c>
      <c r="D226" s="94" t="s">
        <v>316</v>
      </c>
      <c r="E226" s="91" t="e">
        <v>#REF!</v>
      </c>
      <c r="F226" s="91" t="e">
        <v>#REF!</v>
      </c>
      <c r="G226" s="91" t="e">
        <v>#REF!</v>
      </c>
      <c r="H226" s="91"/>
      <c r="I226" s="102" t="s">
        <v>274</v>
      </c>
      <c r="J226" s="102" t="s">
        <v>274</v>
      </c>
      <c r="K226" s="100" t="s">
        <v>251</v>
      </c>
      <c r="L226" s="102" t="s">
        <v>318</v>
      </c>
      <c r="M226" s="102" t="s">
        <v>281</v>
      </c>
      <c r="N226" t="str">
        <f t="shared" ref="N226:N231" si="42">IF(I226="該当する
Application period ends by the end of January 2023","該当する
Application period ends by the end of January 2023",IF(J226="該当する
Application period ends by the end of January 2023","該当する
Application period ends by the end of January 2023",IF(I226="未定
TBD","未定
TBD",IF(J226="未定
TBD","未定
TBD",IF(I226="該当しない
N/A","該当しない
N/A",IF(J226="該当しない
N/A","該当しない
N/A",""))))))</f>
        <v>該当しない
N/A</v>
      </c>
      <c r="O226" t="str">
        <f t="shared" si="35"/>
        <v>No</v>
      </c>
    </row>
    <row r="227" spans="1:15" ht="148.5">
      <c r="A227" s="94" t="s">
        <v>770</v>
      </c>
      <c r="B227" s="94" t="s">
        <v>769</v>
      </c>
      <c r="C227" s="94" t="s">
        <v>771</v>
      </c>
      <c r="D227" s="94" t="s">
        <v>316</v>
      </c>
      <c r="E227" s="91" t="e">
        <v>#REF!</v>
      </c>
      <c r="F227" s="91" t="e">
        <v>#REF!</v>
      </c>
      <c r="G227" s="91" t="e">
        <v>#REF!</v>
      </c>
      <c r="H227" s="91"/>
      <c r="I227" s="102" t="s">
        <v>274</v>
      </c>
      <c r="J227" s="102" t="s">
        <v>274</v>
      </c>
      <c r="K227" s="100" t="s">
        <v>251</v>
      </c>
      <c r="L227" s="102" t="s">
        <v>318</v>
      </c>
      <c r="M227" s="102" t="s">
        <v>281</v>
      </c>
      <c r="N227" t="str">
        <f t="shared" si="42"/>
        <v>該当しない
N/A</v>
      </c>
      <c r="O227" t="str">
        <f t="shared" si="35"/>
        <v>No</v>
      </c>
    </row>
    <row r="228" spans="1:15" ht="148.5">
      <c r="A228" s="94" t="s">
        <v>772</v>
      </c>
      <c r="B228" s="94" t="s">
        <v>769</v>
      </c>
      <c r="C228" s="94" t="s">
        <v>773</v>
      </c>
      <c r="D228" s="94" t="s">
        <v>316</v>
      </c>
      <c r="E228" s="91" t="e">
        <v>#REF!</v>
      </c>
      <c r="F228" s="91" t="e">
        <v>#REF!</v>
      </c>
      <c r="G228" s="91" t="e">
        <v>#REF!</v>
      </c>
      <c r="H228" s="91"/>
      <c r="I228" s="102" t="s">
        <v>274</v>
      </c>
      <c r="J228" s="102" t="s">
        <v>274</v>
      </c>
      <c r="K228" s="100" t="s">
        <v>251</v>
      </c>
      <c r="L228" s="102" t="s">
        <v>318</v>
      </c>
      <c r="M228" s="102" t="s">
        <v>281</v>
      </c>
      <c r="N228" t="str">
        <f t="shared" si="42"/>
        <v>該当しない
N/A</v>
      </c>
      <c r="O228" t="str">
        <f t="shared" si="35"/>
        <v>No</v>
      </c>
    </row>
    <row r="229" spans="1:15" ht="148.5">
      <c r="A229" s="94" t="s">
        <v>774</v>
      </c>
      <c r="B229" s="94" t="s">
        <v>769</v>
      </c>
      <c r="C229" s="94" t="s">
        <v>775</v>
      </c>
      <c r="D229" s="94" t="s">
        <v>316</v>
      </c>
      <c r="E229" s="91" t="e">
        <v>#REF!</v>
      </c>
      <c r="F229" s="91" t="e">
        <v>#REF!</v>
      </c>
      <c r="G229" s="91" t="e">
        <v>#REF!</v>
      </c>
      <c r="H229" s="91"/>
      <c r="I229" s="102" t="s">
        <v>274</v>
      </c>
      <c r="J229" s="102" t="s">
        <v>274</v>
      </c>
      <c r="K229" s="100" t="s">
        <v>251</v>
      </c>
      <c r="L229" s="102" t="s">
        <v>318</v>
      </c>
      <c r="M229" s="102" t="s">
        <v>281</v>
      </c>
      <c r="N229" t="str">
        <f t="shared" si="42"/>
        <v>該当しない
N/A</v>
      </c>
      <c r="O229" t="str">
        <f t="shared" si="35"/>
        <v>No</v>
      </c>
    </row>
    <row r="230" spans="1:15" ht="148.5">
      <c r="A230" s="94" t="s">
        <v>776</v>
      </c>
      <c r="B230" s="94" t="s">
        <v>769</v>
      </c>
      <c r="C230" s="94" t="s">
        <v>777</v>
      </c>
      <c r="D230" s="94" t="s">
        <v>316</v>
      </c>
      <c r="E230" s="91" t="e">
        <v>#REF!</v>
      </c>
      <c r="F230" s="91" t="e">
        <v>#REF!</v>
      </c>
      <c r="G230" s="91" t="e">
        <v>#REF!</v>
      </c>
      <c r="H230" s="91"/>
      <c r="I230" s="102" t="s">
        <v>274</v>
      </c>
      <c r="J230" s="102" t="s">
        <v>274</v>
      </c>
      <c r="K230" s="100" t="s">
        <v>251</v>
      </c>
      <c r="L230" s="102" t="s">
        <v>318</v>
      </c>
      <c r="M230" s="102" t="s">
        <v>281</v>
      </c>
      <c r="N230" t="str">
        <f t="shared" si="42"/>
        <v>該当しない
N/A</v>
      </c>
      <c r="O230" t="str">
        <f t="shared" si="35"/>
        <v>No</v>
      </c>
    </row>
    <row r="231" spans="1:15" ht="148.5">
      <c r="A231" s="94" t="s">
        <v>778</v>
      </c>
      <c r="B231" s="94" t="s">
        <v>769</v>
      </c>
      <c r="C231" s="94" t="s">
        <v>779</v>
      </c>
      <c r="D231" s="94" t="s">
        <v>316</v>
      </c>
      <c r="E231" s="91" t="e">
        <v>#REF!</v>
      </c>
      <c r="F231" s="91" t="e">
        <v>#REF!</v>
      </c>
      <c r="G231" s="91" t="e">
        <v>#REF!</v>
      </c>
      <c r="H231" s="91"/>
      <c r="I231" s="102" t="s">
        <v>274</v>
      </c>
      <c r="J231" s="102" t="s">
        <v>274</v>
      </c>
      <c r="K231" s="100" t="s">
        <v>251</v>
      </c>
      <c r="L231" s="102" t="s">
        <v>318</v>
      </c>
      <c r="M231" s="102" t="s">
        <v>281</v>
      </c>
      <c r="N231" t="str">
        <f t="shared" si="42"/>
        <v>該当しない
N/A</v>
      </c>
      <c r="O231" t="str">
        <f t="shared" si="35"/>
        <v>No</v>
      </c>
    </row>
    <row r="232" spans="1:15" ht="121.5">
      <c r="A232" s="94" t="s">
        <v>1291</v>
      </c>
      <c r="B232" s="94" t="s">
        <v>781</v>
      </c>
      <c r="C232" s="94" t="s">
        <v>1193</v>
      </c>
      <c r="D232" s="94" t="s">
        <v>1292</v>
      </c>
      <c r="E232" s="91" t="e">
        <v>#REF!</v>
      </c>
      <c r="F232" s="91" t="e">
        <v>#REF!</v>
      </c>
      <c r="G232" s="91" t="e">
        <v>#REF!</v>
      </c>
      <c r="H232" s="91"/>
      <c r="I232" s="102" t="s">
        <v>1293</v>
      </c>
      <c r="J232" s="102"/>
      <c r="K232" s="100" t="s">
        <v>251</v>
      </c>
      <c r="L232" s="102" t="s">
        <v>269</v>
      </c>
      <c r="M232" s="102" t="s">
        <v>763</v>
      </c>
      <c r="N232" t="str">
        <f t="shared" ref="N232:N236" si="43">I232</f>
        <v>未定
TBD</v>
      </c>
      <c r="O232" t="str">
        <f t="shared" si="35"/>
        <v>TBD</v>
      </c>
    </row>
    <row r="233" spans="1:15" ht="108">
      <c r="A233" s="94">
        <v>1802</v>
      </c>
      <c r="B233" s="94" t="s">
        <v>781</v>
      </c>
      <c r="C233" s="94" t="s">
        <v>1193</v>
      </c>
      <c r="D233" s="94" t="s">
        <v>1294</v>
      </c>
      <c r="E233" s="91" t="e">
        <v>#REF!</v>
      </c>
      <c r="F233" s="91" t="e">
        <v>#REF!</v>
      </c>
      <c r="G233" s="91" t="e">
        <v>#REF!</v>
      </c>
      <c r="H233" s="91"/>
      <c r="I233" s="102" t="s">
        <v>1293</v>
      </c>
      <c r="J233" s="102"/>
      <c r="K233" s="100" t="s">
        <v>251</v>
      </c>
      <c r="L233" s="102" t="s">
        <v>269</v>
      </c>
      <c r="M233" s="102" t="s">
        <v>763</v>
      </c>
      <c r="N233" t="str">
        <f t="shared" si="43"/>
        <v>未定
TBD</v>
      </c>
      <c r="O233" t="str">
        <f t="shared" si="35"/>
        <v>TBD</v>
      </c>
    </row>
    <row r="234" spans="1:15" ht="189">
      <c r="A234" s="94" t="s">
        <v>1295</v>
      </c>
      <c r="B234" s="94" t="s">
        <v>781</v>
      </c>
      <c r="C234" s="94" t="s">
        <v>1193</v>
      </c>
      <c r="D234" s="94" t="s">
        <v>1296</v>
      </c>
      <c r="E234" s="91" t="e">
        <v>#REF!</v>
      </c>
      <c r="F234" s="91" t="e">
        <v>#REF!</v>
      </c>
      <c r="G234" s="91" t="e">
        <v>#REF!</v>
      </c>
      <c r="H234" s="91"/>
      <c r="I234" s="102" t="s">
        <v>1293</v>
      </c>
      <c r="J234" s="102"/>
      <c r="K234" s="100" t="s">
        <v>251</v>
      </c>
      <c r="L234" s="102" t="s">
        <v>269</v>
      </c>
      <c r="M234" s="102" t="s">
        <v>763</v>
      </c>
      <c r="N234" t="str">
        <f t="shared" si="43"/>
        <v>未定
TBD</v>
      </c>
      <c r="O234" t="str">
        <f t="shared" si="35"/>
        <v>TBD</v>
      </c>
    </row>
    <row r="235" spans="1:15" ht="175.5">
      <c r="A235" s="94" t="s">
        <v>1297</v>
      </c>
      <c r="B235" s="94" t="s">
        <v>781</v>
      </c>
      <c r="C235" s="94" t="s">
        <v>1193</v>
      </c>
      <c r="D235" s="94" t="s">
        <v>1298</v>
      </c>
      <c r="E235" s="91" t="e">
        <v>#REF!</v>
      </c>
      <c r="F235" s="91" t="e">
        <v>#REF!</v>
      </c>
      <c r="G235" s="91" t="e">
        <v>#REF!</v>
      </c>
      <c r="H235" s="91"/>
      <c r="I235" s="102" t="s">
        <v>1293</v>
      </c>
      <c r="J235" s="102"/>
      <c r="K235" s="100" t="s">
        <v>251</v>
      </c>
      <c r="L235" s="102" t="s">
        <v>269</v>
      </c>
      <c r="M235" s="102" t="s">
        <v>763</v>
      </c>
      <c r="N235" t="str">
        <f t="shared" si="43"/>
        <v>未定
TBD</v>
      </c>
      <c r="O235" t="str">
        <f t="shared" si="35"/>
        <v>TBD</v>
      </c>
    </row>
    <row r="236" spans="1:15" ht="202.5">
      <c r="A236" s="94" t="s">
        <v>1299</v>
      </c>
      <c r="B236" s="94" t="s">
        <v>781</v>
      </c>
      <c r="C236" s="94" t="s">
        <v>1193</v>
      </c>
      <c r="D236" s="94" t="s">
        <v>1300</v>
      </c>
      <c r="E236" s="91" t="e">
        <v>#REF!</v>
      </c>
      <c r="F236" s="91" t="e">
        <v>#REF!</v>
      </c>
      <c r="G236" s="91" t="e">
        <v>#REF!</v>
      </c>
      <c r="H236" s="91"/>
      <c r="I236" s="102" t="s">
        <v>1293</v>
      </c>
      <c r="J236" s="102"/>
      <c r="K236" s="100" t="s">
        <v>251</v>
      </c>
      <c r="L236" s="102" t="s">
        <v>269</v>
      </c>
      <c r="M236" s="102" t="s">
        <v>763</v>
      </c>
      <c r="N236" t="str">
        <f t="shared" si="43"/>
        <v>未定
TBD</v>
      </c>
      <c r="O236" t="str">
        <f t="shared" si="35"/>
        <v>TBD</v>
      </c>
    </row>
    <row r="237" spans="1:15" ht="148.5">
      <c r="A237" s="94" t="s">
        <v>1301</v>
      </c>
      <c r="B237" s="94" t="s">
        <v>781</v>
      </c>
      <c r="C237" s="94" t="s">
        <v>349</v>
      </c>
      <c r="D237" s="94" t="s">
        <v>1284</v>
      </c>
      <c r="E237" s="91" t="e">
        <v>#REF!</v>
      </c>
      <c r="F237" s="91" t="e">
        <v>#REF!</v>
      </c>
      <c r="G237" s="91" t="e">
        <v>#REF!</v>
      </c>
      <c r="H237" s="91"/>
      <c r="I237" s="102" t="s">
        <v>274</v>
      </c>
      <c r="J237" s="102" t="s">
        <v>338</v>
      </c>
      <c r="K237" s="100" t="s">
        <v>251</v>
      </c>
      <c r="L237" s="102" t="s">
        <v>318</v>
      </c>
      <c r="M237" s="102" t="s">
        <v>251</v>
      </c>
      <c r="N237" t="str">
        <f>IF(I237="該当する
Application period ends by the end of January 2023","該当する
Application period ends by the end of January 2023",IF(J237="該当する
Application period ends by the end of January 2023","該当する
Application period ends by the end of January 2023",IF(I237="未定
TBD","未定
TBD",IF(J237="未定
TBD","未定
TBD",IF(I237="該当しない
N/A","該当しない
N/A",IF(J237="該当しない
N/A","該当しない
N/A",""))))))</f>
        <v>該当する
Application period ends by the end of January 2023</v>
      </c>
      <c r="O237" t="str">
        <f t="shared" si="35"/>
        <v>Yes</v>
      </c>
    </row>
    <row r="238" spans="1:15" ht="148.5">
      <c r="A238" s="94" t="s">
        <v>1302</v>
      </c>
      <c r="B238" s="94" t="s">
        <v>781</v>
      </c>
      <c r="C238" s="94" t="s">
        <v>1303</v>
      </c>
      <c r="D238" s="94" t="s">
        <v>1304</v>
      </c>
      <c r="E238" s="91" t="e">
        <v>#REF!</v>
      </c>
      <c r="F238" s="91" t="e">
        <v>#REF!</v>
      </c>
      <c r="G238" s="91" t="e">
        <v>#REF!</v>
      </c>
      <c r="H238" s="91"/>
      <c r="I238" s="102" t="s">
        <v>280</v>
      </c>
      <c r="J238" s="102"/>
      <c r="K238" s="100" t="s">
        <v>251</v>
      </c>
      <c r="L238" s="102" t="s">
        <v>339</v>
      </c>
      <c r="M238" s="102" t="s">
        <v>281</v>
      </c>
      <c r="N238" t="str">
        <f t="shared" ref="N238:N242" si="44">I238</f>
        <v>未定
TBD</v>
      </c>
      <c r="O238" t="str">
        <f t="shared" si="35"/>
        <v>TBD</v>
      </c>
    </row>
    <row r="239" spans="1:15" ht="148.5">
      <c r="A239" s="94" t="s">
        <v>1305</v>
      </c>
      <c r="B239" s="94" t="s">
        <v>781</v>
      </c>
      <c r="C239" s="94" t="s">
        <v>1303</v>
      </c>
      <c r="D239" s="94" t="s">
        <v>1306</v>
      </c>
      <c r="E239" s="91" t="e">
        <v>#REF!</v>
      </c>
      <c r="F239" s="91" t="e">
        <v>#REF!</v>
      </c>
      <c r="G239" s="91" t="e">
        <v>#REF!</v>
      </c>
      <c r="H239" s="91"/>
      <c r="I239" s="102" t="s">
        <v>280</v>
      </c>
      <c r="J239" s="102"/>
      <c r="K239" s="100" t="s">
        <v>251</v>
      </c>
      <c r="L239" s="102" t="s">
        <v>339</v>
      </c>
      <c r="M239" s="102" t="s">
        <v>281</v>
      </c>
      <c r="N239" t="str">
        <f t="shared" si="44"/>
        <v>未定
TBD</v>
      </c>
      <c r="O239" t="str">
        <f t="shared" si="35"/>
        <v>TBD</v>
      </c>
    </row>
    <row r="240" spans="1:15" ht="67.5">
      <c r="A240" s="94" t="s">
        <v>783</v>
      </c>
      <c r="B240" s="94" t="s">
        <v>784</v>
      </c>
      <c r="C240" s="94" t="s">
        <v>785</v>
      </c>
      <c r="D240" s="94" t="s">
        <v>786</v>
      </c>
      <c r="E240" s="91" t="e">
        <v>#REF!</v>
      </c>
      <c r="F240" s="91" t="e">
        <v>#REF!</v>
      </c>
      <c r="G240" s="91" t="e">
        <v>#REF!</v>
      </c>
      <c r="H240" s="91"/>
      <c r="I240" s="102" t="s">
        <v>280</v>
      </c>
      <c r="J240" s="102"/>
      <c r="K240" s="100" t="s">
        <v>251</v>
      </c>
      <c r="L240" s="102" t="s">
        <v>269</v>
      </c>
      <c r="M240" s="102" t="s">
        <v>281</v>
      </c>
      <c r="N240" t="str">
        <f t="shared" si="44"/>
        <v>未定
TBD</v>
      </c>
      <c r="O240" t="str">
        <f t="shared" si="35"/>
        <v>TBD</v>
      </c>
    </row>
    <row r="241" spans="1:15" ht="135">
      <c r="A241" s="94" t="s">
        <v>787</v>
      </c>
      <c r="B241" s="94" t="s">
        <v>784</v>
      </c>
      <c r="C241" s="94" t="s">
        <v>785</v>
      </c>
      <c r="D241" s="94" t="s">
        <v>788</v>
      </c>
      <c r="E241" s="91" t="e">
        <v>#REF!</v>
      </c>
      <c r="F241" s="91" t="e">
        <v>#REF!</v>
      </c>
      <c r="G241" s="91" t="e">
        <v>#REF!</v>
      </c>
      <c r="H241" s="91"/>
      <c r="I241" s="102" t="s">
        <v>1307</v>
      </c>
      <c r="J241" s="102"/>
      <c r="K241" s="100" t="s">
        <v>251</v>
      </c>
      <c r="L241" s="102" t="s">
        <v>269</v>
      </c>
      <c r="M241" s="102" t="s">
        <v>281</v>
      </c>
      <c r="N241" t="str">
        <f t="shared" si="44"/>
        <v>該当する
Application period ends by the end of January 2023</v>
      </c>
      <c r="O241" t="str">
        <f t="shared" si="35"/>
        <v>Yes</v>
      </c>
    </row>
    <row r="242" spans="1:15" ht="135">
      <c r="A242" s="94" t="s">
        <v>790</v>
      </c>
      <c r="B242" s="94" t="s">
        <v>784</v>
      </c>
      <c r="C242" s="94" t="s">
        <v>349</v>
      </c>
      <c r="D242" s="94" t="s">
        <v>791</v>
      </c>
      <c r="E242" s="91" t="e">
        <v>#REF!</v>
      </c>
      <c r="F242" s="91" t="e">
        <v>#REF!</v>
      </c>
      <c r="G242" s="91" t="e">
        <v>#REF!</v>
      </c>
      <c r="H242" s="91"/>
      <c r="I242" s="102" t="s">
        <v>1307</v>
      </c>
      <c r="J242" s="102"/>
      <c r="K242" s="100" t="s">
        <v>251</v>
      </c>
      <c r="L242" s="102" t="s">
        <v>269</v>
      </c>
      <c r="M242" s="102" t="s">
        <v>281</v>
      </c>
      <c r="N242" t="str">
        <f t="shared" si="44"/>
        <v>該当する
Application period ends by the end of January 2023</v>
      </c>
      <c r="O242" t="str">
        <f t="shared" si="35"/>
        <v>Yes</v>
      </c>
    </row>
    <row r="243" spans="1:15" ht="216">
      <c r="A243" s="94" t="s">
        <v>1308</v>
      </c>
      <c r="B243" s="94" t="s">
        <v>784</v>
      </c>
      <c r="C243" s="94" t="s">
        <v>1309</v>
      </c>
      <c r="D243" s="94" t="s">
        <v>1310</v>
      </c>
      <c r="E243" s="91" t="e">
        <v>#REF!</v>
      </c>
      <c r="F243" s="91" t="e">
        <v>#REF!</v>
      </c>
      <c r="G243" s="91" t="e">
        <v>#REF!</v>
      </c>
      <c r="H243" s="91"/>
      <c r="I243" s="102" t="s">
        <v>1307</v>
      </c>
      <c r="J243" s="102" t="s">
        <v>274</v>
      </c>
      <c r="K243" s="100" t="s">
        <v>251</v>
      </c>
      <c r="L243" s="102" t="s">
        <v>318</v>
      </c>
      <c r="M243" s="102" t="s">
        <v>281</v>
      </c>
      <c r="N243" t="str">
        <f t="shared" ref="N243:N245" si="45">IF(I243="該当する
Application period ends by the end of January 2023","該当する
Application period ends by the end of January 2023",IF(J243="該当する
Application period ends by the end of January 2023","該当する
Application period ends by the end of January 2023",IF(I243="未定
TBD","未定
TBD",IF(J243="未定
TBD","未定
TBD",IF(I243="該当しない
N/A","該当しない
N/A",IF(J243="該当しない
N/A","該当しない
N/A",""))))))</f>
        <v>該当する
Application period ends by the end of January 2023</v>
      </c>
      <c r="O243" t="str">
        <f t="shared" si="35"/>
        <v>Yes</v>
      </c>
    </row>
    <row r="244" spans="1:15" ht="216">
      <c r="A244" s="94" t="s">
        <v>1311</v>
      </c>
      <c r="B244" s="94" t="s">
        <v>784</v>
      </c>
      <c r="C244" s="94" t="s">
        <v>1309</v>
      </c>
      <c r="D244" s="94" t="s">
        <v>1310</v>
      </c>
      <c r="E244" s="91" t="e">
        <v>#REF!</v>
      </c>
      <c r="F244" s="91" t="e">
        <v>#REF!</v>
      </c>
      <c r="G244" s="91" t="e">
        <v>#REF!</v>
      </c>
      <c r="H244" s="91"/>
      <c r="I244" s="102" t="s">
        <v>274</v>
      </c>
      <c r="J244" s="102" t="s">
        <v>274</v>
      </c>
      <c r="K244" s="100" t="s">
        <v>251</v>
      </c>
      <c r="L244" s="102" t="s">
        <v>318</v>
      </c>
      <c r="M244" s="102" t="s">
        <v>281</v>
      </c>
      <c r="N244" t="str">
        <f t="shared" si="45"/>
        <v>該当しない
N/A</v>
      </c>
      <c r="O244" t="str">
        <f t="shared" si="35"/>
        <v>No</v>
      </c>
    </row>
    <row r="245" spans="1:15" ht="216">
      <c r="A245" s="94" t="s">
        <v>1312</v>
      </c>
      <c r="B245" s="94" t="s">
        <v>784</v>
      </c>
      <c r="C245" s="94" t="s">
        <v>1309</v>
      </c>
      <c r="D245" s="94" t="s">
        <v>1310</v>
      </c>
      <c r="E245" s="91" t="e">
        <v>#REF!</v>
      </c>
      <c r="F245" s="91" t="e">
        <v>#REF!</v>
      </c>
      <c r="G245" s="91" t="e">
        <v>#REF!</v>
      </c>
      <c r="H245" s="91"/>
      <c r="I245" s="102" t="s">
        <v>274</v>
      </c>
      <c r="J245" s="102" t="s">
        <v>274</v>
      </c>
      <c r="K245" s="100" t="s">
        <v>251</v>
      </c>
      <c r="L245" s="102" t="s">
        <v>318</v>
      </c>
      <c r="M245" s="102" t="s">
        <v>281</v>
      </c>
      <c r="N245" t="str">
        <f t="shared" si="45"/>
        <v>該当しない
N/A</v>
      </c>
      <c r="O245" t="str">
        <f t="shared" si="35"/>
        <v>No</v>
      </c>
    </row>
    <row r="246" spans="1:15" ht="121.5">
      <c r="A246" s="94" t="s">
        <v>799</v>
      </c>
      <c r="B246" s="94" t="s">
        <v>796</v>
      </c>
      <c r="C246" s="94" t="s">
        <v>797</v>
      </c>
      <c r="D246" s="94" t="s">
        <v>800</v>
      </c>
      <c r="E246" s="91" t="e">
        <v>#REF!</v>
      </c>
      <c r="F246" s="91" t="e">
        <v>#REF!</v>
      </c>
      <c r="G246" s="91" t="e">
        <v>#REF!</v>
      </c>
      <c r="H246" s="91"/>
      <c r="I246" s="102" t="s">
        <v>274</v>
      </c>
      <c r="J246" s="102" t="s">
        <v>274</v>
      </c>
      <c r="K246" s="100" t="s">
        <v>251</v>
      </c>
      <c r="L246" s="102" t="s">
        <v>269</v>
      </c>
      <c r="M246" s="102" t="s">
        <v>281</v>
      </c>
      <c r="N246" t="str">
        <f>I246</f>
        <v>該当しない
N/A</v>
      </c>
      <c r="O246" t="str">
        <f t="shared" si="35"/>
        <v>No</v>
      </c>
    </row>
    <row r="247" spans="1:15" ht="324">
      <c r="A247" s="94" t="s">
        <v>805</v>
      </c>
      <c r="B247" s="94" t="s">
        <v>802</v>
      </c>
      <c r="C247" s="94" t="s">
        <v>806</v>
      </c>
      <c r="D247" s="94" t="s">
        <v>807</v>
      </c>
      <c r="E247" s="91" t="e">
        <v>#REF!</v>
      </c>
      <c r="F247" s="91" t="e">
        <v>#REF!</v>
      </c>
      <c r="G247" s="91" t="e">
        <v>#REF!</v>
      </c>
      <c r="H247" s="91"/>
      <c r="I247" s="102" t="s">
        <v>274</v>
      </c>
      <c r="J247" s="102" t="s">
        <v>274</v>
      </c>
      <c r="K247" s="100" t="s">
        <v>251</v>
      </c>
      <c r="L247" s="102" t="s">
        <v>318</v>
      </c>
      <c r="M247" s="102" t="s">
        <v>281</v>
      </c>
      <c r="N247" t="str">
        <f t="shared" ref="N247:N248" si="46">IF(I247="該当する
Application period ends by the end of January 2023","該当する
Application period ends by the end of January 2023",IF(J247="該当する
Application period ends by the end of January 2023","該当する
Application period ends by the end of January 2023",IF(I247="未定
TBD","未定
TBD",IF(J247="未定
TBD","未定
TBD",IF(I247="該当しない
N/A","該当しない
N/A",IF(J247="該当しない
N/A","該当しない
N/A",""))))))</f>
        <v>該当しない
N/A</v>
      </c>
      <c r="O247" t="str">
        <f t="shared" si="35"/>
        <v>No</v>
      </c>
    </row>
    <row r="248" spans="1:15" ht="148.5">
      <c r="A248" s="94" t="s">
        <v>1313</v>
      </c>
      <c r="B248" s="94" t="s">
        <v>1314</v>
      </c>
      <c r="C248" s="94" t="s">
        <v>1315</v>
      </c>
      <c r="D248" s="94" t="s">
        <v>316</v>
      </c>
      <c r="E248" s="91" t="e">
        <v>#REF!</v>
      </c>
      <c r="F248" s="91" t="e">
        <v>#REF!</v>
      </c>
      <c r="G248" s="91" t="e">
        <v>#REF!</v>
      </c>
      <c r="H248" s="91"/>
      <c r="I248" s="102" t="s">
        <v>274</v>
      </c>
      <c r="J248" s="102" t="s">
        <v>280</v>
      </c>
      <c r="K248" s="100" t="s">
        <v>251</v>
      </c>
      <c r="L248" s="102" t="s">
        <v>318</v>
      </c>
      <c r="M248" s="102" t="s">
        <v>281</v>
      </c>
      <c r="N248" t="str">
        <f t="shared" si="46"/>
        <v>未定
TBD</v>
      </c>
      <c r="O248" t="str">
        <f t="shared" si="35"/>
        <v>TBD</v>
      </c>
    </row>
    <row r="249" spans="1:15" ht="81">
      <c r="A249" s="94" t="s">
        <v>808</v>
      </c>
      <c r="B249" s="94" t="s">
        <v>809</v>
      </c>
      <c r="C249" s="94" t="s">
        <v>336</v>
      </c>
      <c r="D249" s="94" t="s">
        <v>316</v>
      </c>
      <c r="E249" s="91" t="e">
        <v>#REF!</v>
      </c>
      <c r="F249" s="91" t="e">
        <v>#REF!</v>
      </c>
      <c r="G249" s="91" t="e">
        <v>#REF!</v>
      </c>
      <c r="H249" s="91"/>
      <c r="I249" s="102"/>
      <c r="J249" s="102" t="s">
        <v>274</v>
      </c>
      <c r="K249" s="100" t="s">
        <v>251</v>
      </c>
      <c r="L249" s="102" t="s">
        <v>286</v>
      </c>
      <c r="M249" s="102" t="s">
        <v>281</v>
      </c>
      <c r="N249" t="str">
        <f>J249</f>
        <v>該当しない
N/A</v>
      </c>
      <c r="O249" t="str">
        <f t="shared" si="35"/>
        <v>No</v>
      </c>
    </row>
    <row r="250" spans="1:15" ht="108">
      <c r="A250" s="94" t="s">
        <v>810</v>
      </c>
      <c r="B250" s="94" t="s">
        <v>811</v>
      </c>
      <c r="C250" s="94" t="s">
        <v>365</v>
      </c>
      <c r="D250" s="94" t="s">
        <v>812</v>
      </c>
      <c r="E250" s="91" t="e">
        <v>#REF!</v>
      </c>
      <c r="F250" s="91" t="e">
        <v>#REF!</v>
      </c>
      <c r="G250" s="91" t="e">
        <v>#REF!</v>
      </c>
      <c r="H250" s="91"/>
      <c r="I250" s="102" t="s">
        <v>274</v>
      </c>
      <c r="J250" s="102"/>
      <c r="K250" s="100" t="s">
        <v>251</v>
      </c>
      <c r="L250" s="102" t="s">
        <v>269</v>
      </c>
      <c r="M250" s="102" t="s">
        <v>281</v>
      </c>
      <c r="N250" t="str">
        <f t="shared" ref="N250:N254" si="47">I250</f>
        <v>該当しない
N/A</v>
      </c>
      <c r="O250" t="str">
        <f t="shared" si="35"/>
        <v>No</v>
      </c>
    </row>
    <row r="251" spans="1:15" ht="189">
      <c r="A251" s="94" t="s">
        <v>813</v>
      </c>
      <c r="B251" s="94" t="s">
        <v>811</v>
      </c>
      <c r="C251" s="94" t="s">
        <v>365</v>
      </c>
      <c r="D251" s="94" t="s">
        <v>814</v>
      </c>
      <c r="E251" s="91" t="e">
        <v>#REF!</v>
      </c>
      <c r="F251" s="91" t="e">
        <v>#REF!</v>
      </c>
      <c r="G251" s="91" t="e">
        <v>#REF!</v>
      </c>
      <c r="H251" s="91"/>
      <c r="I251" s="102" t="s">
        <v>274</v>
      </c>
      <c r="J251" s="102"/>
      <c r="K251" s="100" t="s">
        <v>251</v>
      </c>
      <c r="L251" s="102" t="s">
        <v>269</v>
      </c>
      <c r="M251" s="102" t="s">
        <v>281</v>
      </c>
      <c r="N251" t="str">
        <f t="shared" si="47"/>
        <v>該当しない
N/A</v>
      </c>
      <c r="O251" t="str">
        <f t="shared" si="35"/>
        <v>No</v>
      </c>
    </row>
    <row r="252" spans="1:15" ht="148.5">
      <c r="A252" s="94" t="s">
        <v>815</v>
      </c>
      <c r="B252" s="94" t="s">
        <v>811</v>
      </c>
      <c r="C252" s="94" t="s">
        <v>365</v>
      </c>
      <c r="D252" s="94" t="s">
        <v>816</v>
      </c>
      <c r="E252" s="91" t="e">
        <v>#REF!</v>
      </c>
      <c r="F252" s="91" t="e">
        <v>#REF!</v>
      </c>
      <c r="G252" s="91" t="e">
        <v>#REF!</v>
      </c>
      <c r="H252" s="91"/>
      <c r="I252" s="102" t="s">
        <v>274</v>
      </c>
      <c r="J252" s="102"/>
      <c r="K252" s="100" t="s">
        <v>251</v>
      </c>
      <c r="L252" s="102" t="s">
        <v>269</v>
      </c>
      <c r="M252" s="102" t="s">
        <v>281</v>
      </c>
      <c r="N252" t="str">
        <f t="shared" si="47"/>
        <v>該当しない
N/A</v>
      </c>
      <c r="O252" t="str">
        <f t="shared" si="35"/>
        <v>No</v>
      </c>
    </row>
    <row r="253" spans="1:15" ht="148.5">
      <c r="A253" s="94" t="s">
        <v>817</v>
      </c>
      <c r="B253" s="94" t="s">
        <v>811</v>
      </c>
      <c r="C253" s="94" t="s">
        <v>365</v>
      </c>
      <c r="D253" s="94" t="s">
        <v>818</v>
      </c>
      <c r="E253" s="91" t="e">
        <v>#REF!</v>
      </c>
      <c r="F253" s="91" t="e">
        <v>#REF!</v>
      </c>
      <c r="G253" s="91" t="e">
        <v>#REF!</v>
      </c>
      <c r="H253" s="91"/>
      <c r="I253" s="102" t="s">
        <v>274</v>
      </c>
      <c r="J253" s="102"/>
      <c r="K253" s="100" t="s">
        <v>251</v>
      </c>
      <c r="L253" s="102" t="s">
        <v>269</v>
      </c>
      <c r="M253" s="102" t="s">
        <v>281</v>
      </c>
      <c r="N253" t="str">
        <f t="shared" si="47"/>
        <v>該当しない
N/A</v>
      </c>
      <c r="O253" t="str">
        <f t="shared" si="35"/>
        <v>No</v>
      </c>
    </row>
    <row r="254" spans="1:15" ht="148.5">
      <c r="A254" s="94" t="s">
        <v>819</v>
      </c>
      <c r="B254" s="94" t="s">
        <v>811</v>
      </c>
      <c r="C254" s="94" t="s">
        <v>365</v>
      </c>
      <c r="D254" s="94" t="s">
        <v>820</v>
      </c>
      <c r="E254" s="91" t="e">
        <v>#REF!</v>
      </c>
      <c r="F254" s="91" t="e">
        <v>#REF!</v>
      </c>
      <c r="G254" s="91" t="e">
        <v>#REF!</v>
      </c>
      <c r="H254" s="91"/>
      <c r="I254" s="102" t="s">
        <v>274</v>
      </c>
      <c r="J254" s="102"/>
      <c r="K254" s="100" t="s">
        <v>251</v>
      </c>
      <c r="L254" s="102" t="s">
        <v>269</v>
      </c>
      <c r="M254" s="102" t="s">
        <v>281</v>
      </c>
      <c r="N254" t="str">
        <f t="shared" si="47"/>
        <v>該当しない
N/A</v>
      </c>
      <c r="O254" t="str">
        <f t="shared" si="35"/>
        <v>No</v>
      </c>
    </row>
    <row r="255" spans="1:15" ht="148.5">
      <c r="A255" s="94" t="s">
        <v>821</v>
      </c>
      <c r="B255" s="94" t="s">
        <v>822</v>
      </c>
      <c r="C255" s="94" t="s">
        <v>823</v>
      </c>
      <c r="D255" s="94" t="s">
        <v>824</v>
      </c>
      <c r="E255" s="91" t="e">
        <v>#REF!</v>
      </c>
      <c r="F255" s="91" t="e">
        <v>#REF!</v>
      </c>
      <c r="G255" s="91" t="e">
        <v>#REF!</v>
      </c>
      <c r="H255" s="91"/>
      <c r="I255" s="102"/>
      <c r="J255" s="102" t="s">
        <v>274</v>
      </c>
      <c r="K255" s="100" t="s">
        <v>251</v>
      </c>
      <c r="L255" s="102" t="s">
        <v>286</v>
      </c>
      <c r="M255" s="102" t="s">
        <v>281</v>
      </c>
      <c r="N255" t="str">
        <f>J255</f>
        <v>該当しない
N/A</v>
      </c>
      <c r="O255" t="str">
        <f t="shared" si="35"/>
        <v>No</v>
      </c>
    </row>
    <row r="256" spans="1:15" ht="229.5">
      <c r="A256" s="94" t="s">
        <v>825</v>
      </c>
      <c r="B256" s="94" t="s">
        <v>822</v>
      </c>
      <c r="C256" s="94" t="s">
        <v>349</v>
      </c>
      <c r="D256" s="94" t="s">
        <v>826</v>
      </c>
      <c r="E256" s="91" t="e">
        <v>#REF!</v>
      </c>
      <c r="F256" s="91" t="e">
        <v>#REF!</v>
      </c>
      <c r="G256" s="91" t="e">
        <v>#REF!</v>
      </c>
      <c r="H256" s="91"/>
      <c r="I256" s="102" t="s">
        <v>274</v>
      </c>
      <c r="J256" s="102" t="s">
        <v>274</v>
      </c>
      <c r="K256" s="100" t="s">
        <v>251</v>
      </c>
      <c r="L256" s="102" t="s">
        <v>318</v>
      </c>
      <c r="M256" s="102" t="s">
        <v>281</v>
      </c>
      <c r="N256" t="str">
        <f t="shared" ref="N256:N271" si="48">IF(I256="該当する
Application period ends by the end of January 2023","該当する
Application period ends by the end of January 2023",IF(J256="該当する
Application period ends by the end of January 2023","該当する
Application period ends by the end of January 2023",IF(I256="未定
TBD","未定
TBD",IF(J256="未定
TBD","未定
TBD",IF(I256="該当しない
N/A","該当しない
N/A",IF(J256="該当しない
N/A","該当しない
N/A",""))))))</f>
        <v>該当しない
N/A</v>
      </c>
      <c r="O256" t="str">
        <f t="shared" si="35"/>
        <v>No</v>
      </c>
    </row>
    <row r="257" spans="1:15" ht="283.5">
      <c r="A257" s="94" t="s">
        <v>827</v>
      </c>
      <c r="B257" s="94" t="s">
        <v>822</v>
      </c>
      <c r="C257" s="94" t="s">
        <v>349</v>
      </c>
      <c r="D257" s="94" t="s">
        <v>828</v>
      </c>
      <c r="E257" s="91" t="e">
        <v>#REF!</v>
      </c>
      <c r="F257" s="91" t="e">
        <v>#REF!</v>
      </c>
      <c r="G257" s="91" t="e">
        <v>#REF!</v>
      </c>
      <c r="H257" s="91"/>
      <c r="I257" s="102" t="s">
        <v>274</v>
      </c>
      <c r="J257" s="102" t="s">
        <v>274</v>
      </c>
      <c r="K257" s="100" t="s">
        <v>251</v>
      </c>
      <c r="L257" s="102" t="s">
        <v>318</v>
      </c>
      <c r="M257" s="102" t="s">
        <v>281</v>
      </c>
      <c r="N257" t="str">
        <f t="shared" si="48"/>
        <v>該当しない
N/A</v>
      </c>
      <c r="O257" t="str">
        <f t="shared" si="35"/>
        <v>No</v>
      </c>
    </row>
    <row r="258" spans="1:15" ht="270">
      <c r="A258" s="94" t="s">
        <v>829</v>
      </c>
      <c r="B258" s="94" t="s">
        <v>822</v>
      </c>
      <c r="C258" s="94" t="s">
        <v>349</v>
      </c>
      <c r="D258" s="94" t="s">
        <v>830</v>
      </c>
      <c r="E258" s="91" t="e">
        <v>#REF!</v>
      </c>
      <c r="F258" s="91" t="e">
        <v>#REF!</v>
      </c>
      <c r="G258" s="91" t="e">
        <v>#REF!</v>
      </c>
      <c r="H258" s="91"/>
      <c r="I258" s="102" t="s">
        <v>274</v>
      </c>
      <c r="J258" s="102" t="s">
        <v>274</v>
      </c>
      <c r="K258" s="100" t="s">
        <v>251</v>
      </c>
      <c r="L258" s="102" t="s">
        <v>318</v>
      </c>
      <c r="M258" s="102" t="s">
        <v>281</v>
      </c>
      <c r="N258" t="str">
        <f t="shared" si="48"/>
        <v>該当しない
N/A</v>
      </c>
      <c r="O258" t="str">
        <f t="shared" si="35"/>
        <v>No</v>
      </c>
    </row>
    <row r="259" spans="1:15" ht="283.5">
      <c r="A259" s="94" t="s">
        <v>831</v>
      </c>
      <c r="B259" s="94" t="s">
        <v>822</v>
      </c>
      <c r="C259" s="94" t="s">
        <v>349</v>
      </c>
      <c r="D259" s="94" t="s">
        <v>832</v>
      </c>
      <c r="E259" s="91" t="e">
        <v>#REF!</v>
      </c>
      <c r="F259" s="91" t="e">
        <v>#REF!</v>
      </c>
      <c r="G259" s="91" t="e">
        <v>#REF!</v>
      </c>
      <c r="H259" s="91"/>
      <c r="I259" s="102" t="s">
        <v>274</v>
      </c>
      <c r="J259" s="102" t="s">
        <v>274</v>
      </c>
      <c r="K259" s="100" t="s">
        <v>251</v>
      </c>
      <c r="L259" s="102" t="s">
        <v>318</v>
      </c>
      <c r="M259" s="102" t="s">
        <v>281</v>
      </c>
      <c r="N259" t="str">
        <f t="shared" si="48"/>
        <v>該当しない
N/A</v>
      </c>
      <c r="O259" t="str">
        <f t="shared" ref="O259:O322" si="49">IF(N259="未定
TBD","TBD",IF(N259="該当する
Application period ends by the end of January 2023","Yes","No"))</f>
        <v>No</v>
      </c>
    </row>
    <row r="260" spans="1:15" ht="270">
      <c r="A260" s="94" t="s">
        <v>833</v>
      </c>
      <c r="B260" s="94" t="s">
        <v>822</v>
      </c>
      <c r="C260" s="94" t="s">
        <v>349</v>
      </c>
      <c r="D260" s="94" t="s">
        <v>834</v>
      </c>
      <c r="E260" s="91" t="e">
        <v>#REF!</v>
      </c>
      <c r="F260" s="91" t="e">
        <v>#REF!</v>
      </c>
      <c r="G260" s="91" t="e">
        <v>#REF!</v>
      </c>
      <c r="H260" s="91"/>
      <c r="I260" s="102" t="s">
        <v>274</v>
      </c>
      <c r="J260" s="102" t="s">
        <v>274</v>
      </c>
      <c r="K260" s="100" t="s">
        <v>251</v>
      </c>
      <c r="L260" s="102" t="s">
        <v>318</v>
      </c>
      <c r="M260" s="102" t="s">
        <v>281</v>
      </c>
      <c r="N260" t="str">
        <f t="shared" si="48"/>
        <v>該当しない
N/A</v>
      </c>
      <c r="O260" t="str">
        <f t="shared" si="49"/>
        <v>No</v>
      </c>
    </row>
    <row r="261" spans="1:15" ht="283.5">
      <c r="A261" s="94" t="s">
        <v>835</v>
      </c>
      <c r="B261" s="94" t="s">
        <v>822</v>
      </c>
      <c r="C261" s="94" t="s">
        <v>349</v>
      </c>
      <c r="D261" s="94" t="s">
        <v>836</v>
      </c>
      <c r="E261" s="91" t="e">
        <v>#REF!</v>
      </c>
      <c r="F261" s="91" t="e">
        <v>#REF!</v>
      </c>
      <c r="G261" s="91" t="e">
        <v>#REF!</v>
      </c>
      <c r="H261" s="91"/>
      <c r="I261" s="102" t="s">
        <v>274</v>
      </c>
      <c r="J261" s="102" t="s">
        <v>274</v>
      </c>
      <c r="K261" s="100" t="s">
        <v>251</v>
      </c>
      <c r="L261" s="102" t="s">
        <v>318</v>
      </c>
      <c r="M261" s="102" t="s">
        <v>281</v>
      </c>
      <c r="N261" t="str">
        <f t="shared" si="48"/>
        <v>該当しない
N/A</v>
      </c>
      <c r="O261" t="str">
        <f t="shared" si="49"/>
        <v>No</v>
      </c>
    </row>
    <row r="262" spans="1:15" ht="283.5">
      <c r="A262" s="94" t="s">
        <v>837</v>
      </c>
      <c r="B262" s="94" t="s">
        <v>822</v>
      </c>
      <c r="C262" s="94" t="s">
        <v>349</v>
      </c>
      <c r="D262" s="94" t="s">
        <v>838</v>
      </c>
      <c r="E262" s="91" t="e">
        <v>#REF!</v>
      </c>
      <c r="F262" s="91" t="e">
        <v>#REF!</v>
      </c>
      <c r="G262" s="91" t="e">
        <v>#REF!</v>
      </c>
      <c r="H262" s="91"/>
      <c r="I262" s="102" t="s">
        <v>274</v>
      </c>
      <c r="J262" s="102" t="s">
        <v>274</v>
      </c>
      <c r="K262" s="100" t="s">
        <v>251</v>
      </c>
      <c r="L262" s="102" t="s">
        <v>318</v>
      </c>
      <c r="M262" s="102" t="s">
        <v>281</v>
      </c>
      <c r="N262" t="str">
        <f t="shared" si="48"/>
        <v>該当しない
N/A</v>
      </c>
      <c r="O262" t="str">
        <f t="shared" si="49"/>
        <v>No</v>
      </c>
    </row>
    <row r="263" spans="1:15" ht="324">
      <c r="A263" s="94" t="s">
        <v>839</v>
      </c>
      <c r="B263" s="94" t="s">
        <v>822</v>
      </c>
      <c r="C263" s="94" t="s">
        <v>349</v>
      </c>
      <c r="D263" s="94" t="s">
        <v>840</v>
      </c>
      <c r="E263" s="91" t="e">
        <v>#REF!</v>
      </c>
      <c r="F263" s="91" t="e">
        <v>#REF!</v>
      </c>
      <c r="G263" s="91" t="e">
        <v>#REF!</v>
      </c>
      <c r="H263" s="91"/>
      <c r="I263" s="102" t="s">
        <v>274</v>
      </c>
      <c r="J263" s="102" t="s">
        <v>274</v>
      </c>
      <c r="K263" s="100" t="s">
        <v>251</v>
      </c>
      <c r="L263" s="102" t="s">
        <v>318</v>
      </c>
      <c r="M263" s="102" t="s">
        <v>281</v>
      </c>
      <c r="N263" t="str">
        <f t="shared" si="48"/>
        <v>該当しない
N/A</v>
      </c>
      <c r="O263" t="str">
        <f t="shared" si="49"/>
        <v>No</v>
      </c>
    </row>
    <row r="264" spans="1:15" ht="283.5">
      <c r="A264" s="94" t="s">
        <v>841</v>
      </c>
      <c r="B264" s="94" t="s">
        <v>822</v>
      </c>
      <c r="C264" s="94" t="s">
        <v>349</v>
      </c>
      <c r="D264" s="94" t="s">
        <v>842</v>
      </c>
      <c r="E264" s="91" t="e">
        <v>#REF!</v>
      </c>
      <c r="F264" s="91" t="e">
        <v>#REF!</v>
      </c>
      <c r="G264" s="91" t="e">
        <v>#REF!</v>
      </c>
      <c r="H264" s="91"/>
      <c r="I264" s="102" t="s">
        <v>274</v>
      </c>
      <c r="J264" s="102" t="s">
        <v>274</v>
      </c>
      <c r="K264" s="100" t="s">
        <v>251</v>
      </c>
      <c r="L264" s="102" t="s">
        <v>318</v>
      </c>
      <c r="M264" s="102" t="s">
        <v>281</v>
      </c>
      <c r="N264" t="str">
        <f t="shared" si="48"/>
        <v>該当しない
N/A</v>
      </c>
      <c r="O264" t="str">
        <f t="shared" si="49"/>
        <v>No</v>
      </c>
    </row>
    <row r="265" spans="1:15" ht="256.5">
      <c r="A265" s="94" t="s">
        <v>843</v>
      </c>
      <c r="B265" s="94" t="s">
        <v>822</v>
      </c>
      <c r="C265" s="94" t="s">
        <v>349</v>
      </c>
      <c r="D265" s="94" t="s">
        <v>844</v>
      </c>
      <c r="E265" s="91" t="e">
        <v>#REF!</v>
      </c>
      <c r="F265" s="91" t="e">
        <v>#REF!</v>
      </c>
      <c r="G265" s="91" t="e">
        <v>#REF!</v>
      </c>
      <c r="H265" s="91"/>
      <c r="I265" s="102" t="s">
        <v>274</v>
      </c>
      <c r="J265" s="102" t="s">
        <v>274</v>
      </c>
      <c r="K265" s="100" t="s">
        <v>251</v>
      </c>
      <c r="L265" s="102" t="s">
        <v>318</v>
      </c>
      <c r="M265" s="102" t="s">
        <v>281</v>
      </c>
      <c r="N265" t="str">
        <f t="shared" si="48"/>
        <v>該当しない
N/A</v>
      </c>
      <c r="O265" t="str">
        <f t="shared" si="49"/>
        <v>No</v>
      </c>
    </row>
    <row r="266" spans="1:15" ht="256.5">
      <c r="A266" s="94" t="s">
        <v>845</v>
      </c>
      <c r="B266" s="94" t="s">
        <v>822</v>
      </c>
      <c r="C266" s="94" t="s">
        <v>349</v>
      </c>
      <c r="D266" s="94" t="s">
        <v>846</v>
      </c>
      <c r="E266" s="91" t="e">
        <v>#REF!</v>
      </c>
      <c r="F266" s="91" t="e">
        <v>#REF!</v>
      </c>
      <c r="G266" s="91" t="e">
        <v>#REF!</v>
      </c>
      <c r="H266" s="91"/>
      <c r="I266" s="102" t="s">
        <v>274</v>
      </c>
      <c r="J266" s="102" t="s">
        <v>274</v>
      </c>
      <c r="K266" s="100" t="s">
        <v>251</v>
      </c>
      <c r="L266" s="102" t="s">
        <v>318</v>
      </c>
      <c r="M266" s="102" t="s">
        <v>281</v>
      </c>
      <c r="N266" t="str">
        <f t="shared" si="48"/>
        <v>該当しない
N/A</v>
      </c>
      <c r="O266" t="str">
        <f t="shared" si="49"/>
        <v>No</v>
      </c>
    </row>
    <row r="267" spans="1:15" ht="283.5">
      <c r="A267" s="94" t="s">
        <v>847</v>
      </c>
      <c r="B267" s="94" t="s">
        <v>822</v>
      </c>
      <c r="C267" s="94" t="s">
        <v>349</v>
      </c>
      <c r="D267" s="94" t="s">
        <v>848</v>
      </c>
      <c r="E267" s="91" t="e">
        <v>#REF!</v>
      </c>
      <c r="F267" s="91" t="e">
        <v>#REF!</v>
      </c>
      <c r="G267" s="91" t="e">
        <v>#REF!</v>
      </c>
      <c r="H267" s="91"/>
      <c r="I267" s="102" t="s">
        <v>274</v>
      </c>
      <c r="J267" s="102" t="s">
        <v>274</v>
      </c>
      <c r="K267" s="100" t="s">
        <v>251</v>
      </c>
      <c r="L267" s="102" t="s">
        <v>318</v>
      </c>
      <c r="M267" s="102" t="s">
        <v>281</v>
      </c>
      <c r="N267" t="str">
        <f t="shared" si="48"/>
        <v>該当しない
N/A</v>
      </c>
      <c r="O267" t="str">
        <f t="shared" si="49"/>
        <v>No</v>
      </c>
    </row>
    <row r="268" spans="1:15" ht="283.5">
      <c r="A268" s="94" t="s">
        <v>854</v>
      </c>
      <c r="B268" s="94" t="s">
        <v>822</v>
      </c>
      <c r="C268" s="94" t="s">
        <v>855</v>
      </c>
      <c r="D268" s="94" t="s">
        <v>856</v>
      </c>
      <c r="E268" s="91" t="e">
        <v>#REF!</v>
      </c>
      <c r="F268" s="91" t="e">
        <v>#REF!</v>
      </c>
      <c r="G268" s="91" t="e">
        <v>#REF!</v>
      </c>
      <c r="H268" s="91"/>
      <c r="I268" s="102" t="s">
        <v>274</v>
      </c>
      <c r="J268" s="102" t="s">
        <v>274</v>
      </c>
      <c r="K268" s="100" t="s">
        <v>251</v>
      </c>
      <c r="L268" s="102" t="s">
        <v>318</v>
      </c>
      <c r="M268" s="102" t="s">
        <v>281</v>
      </c>
      <c r="N268" t="str">
        <f t="shared" si="48"/>
        <v>該当しない
N/A</v>
      </c>
      <c r="O268" t="str">
        <f t="shared" si="49"/>
        <v>No</v>
      </c>
    </row>
    <row r="269" spans="1:15" ht="148.5">
      <c r="A269" s="94" t="s">
        <v>857</v>
      </c>
      <c r="B269" s="94" t="s">
        <v>822</v>
      </c>
      <c r="C269" s="94" t="s">
        <v>855</v>
      </c>
      <c r="D269" s="94" t="s">
        <v>858</v>
      </c>
      <c r="E269" s="91" t="e">
        <v>#REF!</v>
      </c>
      <c r="F269" s="91" t="e">
        <v>#REF!</v>
      </c>
      <c r="G269" s="91" t="e">
        <v>#REF!</v>
      </c>
      <c r="H269" s="91"/>
      <c r="I269" s="102" t="s">
        <v>274</v>
      </c>
      <c r="J269" s="102" t="s">
        <v>274</v>
      </c>
      <c r="K269" s="100" t="s">
        <v>251</v>
      </c>
      <c r="L269" s="102" t="s">
        <v>318</v>
      </c>
      <c r="M269" s="102" t="s">
        <v>281</v>
      </c>
      <c r="N269" t="str">
        <f t="shared" si="48"/>
        <v>該当しない
N/A</v>
      </c>
      <c r="O269" t="str">
        <f t="shared" si="49"/>
        <v>No</v>
      </c>
    </row>
    <row r="270" spans="1:15" ht="148.5">
      <c r="A270" s="94" t="s">
        <v>859</v>
      </c>
      <c r="B270" s="94" t="s">
        <v>822</v>
      </c>
      <c r="C270" s="94" t="s">
        <v>785</v>
      </c>
      <c r="D270" s="94" t="s">
        <v>316</v>
      </c>
      <c r="E270" s="91" t="e">
        <v>#REF!</v>
      </c>
      <c r="F270" s="91" t="e">
        <v>#REF!</v>
      </c>
      <c r="G270" s="91" t="e">
        <v>#REF!</v>
      </c>
      <c r="H270" s="91"/>
      <c r="I270" s="102" t="s">
        <v>274</v>
      </c>
      <c r="J270" s="102" t="s">
        <v>274</v>
      </c>
      <c r="K270" s="100" t="s">
        <v>251</v>
      </c>
      <c r="L270" s="102" t="s">
        <v>318</v>
      </c>
      <c r="M270" s="102" t="s">
        <v>281</v>
      </c>
      <c r="N270" t="str">
        <f t="shared" si="48"/>
        <v>該当しない
N/A</v>
      </c>
      <c r="O270" t="str">
        <f t="shared" si="49"/>
        <v>No</v>
      </c>
    </row>
    <row r="271" spans="1:15" ht="175.5">
      <c r="A271" s="94" t="s">
        <v>860</v>
      </c>
      <c r="B271" s="94" t="s">
        <v>822</v>
      </c>
      <c r="C271" s="94" t="s">
        <v>861</v>
      </c>
      <c r="D271" s="94" t="s">
        <v>316</v>
      </c>
      <c r="E271" s="91" t="e">
        <v>#REF!</v>
      </c>
      <c r="F271" s="91" t="e">
        <v>#REF!</v>
      </c>
      <c r="G271" s="91" t="e">
        <v>#REF!</v>
      </c>
      <c r="H271" s="91"/>
      <c r="I271" s="102" t="s">
        <v>280</v>
      </c>
      <c r="J271" s="102" t="s">
        <v>280</v>
      </c>
      <c r="K271" s="100" t="s">
        <v>251</v>
      </c>
      <c r="L271" s="102" t="s">
        <v>343</v>
      </c>
      <c r="M271" s="102" t="s">
        <v>251</v>
      </c>
      <c r="N271" t="str">
        <f t="shared" si="48"/>
        <v>未定
TBD</v>
      </c>
      <c r="O271" t="str">
        <f t="shared" si="49"/>
        <v>TBD</v>
      </c>
    </row>
    <row r="272" spans="1:15" ht="243">
      <c r="A272" s="94" t="s">
        <v>866</v>
      </c>
      <c r="B272" s="94" t="s">
        <v>863</v>
      </c>
      <c r="C272" s="94" t="s">
        <v>864</v>
      </c>
      <c r="D272" s="94" t="s">
        <v>865</v>
      </c>
      <c r="E272" s="91" t="e">
        <v>#REF!</v>
      </c>
      <c r="F272" s="91" t="e">
        <v>#REF!</v>
      </c>
      <c r="G272" s="91" t="e">
        <v>#REF!</v>
      </c>
      <c r="H272" s="91"/>
      <c r="I272" s="102" t="s">
        <v>274</v>
      </c>
      <c r="J272" s="102" t="s">
        <v>274</v>
      </c>
      <c r="K272" s="100" t="s">
        <v>251</v>
      </c>
      <c r="L272" s="102" t="s">
        <v>269</v>
      </c>
      <c r="M272" s="102" t="s">
        <v>281</v>
      </c>
      <c r="N272" t="str">
        <f>I272</f>
        <v>該当しない
N/A</v>
      </c>
      <c r="O272" t="str">
        <f t="shared" si="49"/>
        <v>No</v>
      </c>
    </row>
    <row r="273" spans="1:15" ht="162">
      <c r="A273" s="94" t="s">
        <v>867</v>
      </c>
      <c r="B273" s="94" t="s">
        <v>868</v>
      </c>
      <c r="C273" s="94" t="s">
        <v>365</v>
      </c>
      <c r="D273" s="94" t="s">
        <v>869</v>
      </c>
      <c r="E273" s="91" t="e">
        <v>#REF!</v>
      </c>
      <c r="F273" s="91" t="e">
        <v>#REF!</v>
      </c>
      <c r="G273" s="91" t="e">
        <v>#REF!</v>
      </c>
      <c r="H273" s="91"/>
      <c r="I273" s="102"/>
      <c r="J273" s="102" t="s">
        <v>280</v>
      </c>
      <c r="K273" s="100" t="s">
        <v>251</v>
      </c>
      <c r="L273" s="102" t="s">
        <v>286</v>
      </c>
      <c r="M273" s="102" t="s">
        <v>281</v>
      </c>
      <c r="N273" t="str">
        <f>J273</f>
        <v>未定
TBD</v>
      </c>
      <c r="O273" t="str">
        <f t="shared" si="49"/>
        <v>TBD</v>
      </c>
    </row>
    <row r="274" spans="1:15" ht="243">
      <c r="A274" s="94" t="s">
        <v>870</v>
      </c>
      <c r="B274" s="94" t="s">
        <v>868</v>
      </c>
      <c r="C274" s="94" t="s">
        <v>365</v>
      </c>
      <c r="D274" s="94" t="s">
        <v>871</v>
      </c>
      <c r="E274" s="91" t="e">
        <v>#REF!</v>
      </c>
      <c r="F274" s="91" t="e">
        <v>#REF!</v>
      </c>
      <c r="G274" s="91" t="e">
        <v>#REF!</v>
      </c>
      <c r="H274" s="91"/>
      <c r="I274" s="102" t="s">
        <v>280</v>
      </c>
      <c r="J274" s="102" t="s">
        <v>280</v>
      </c>
      <c r="K274" s="100" t="s">
        <v>251</v>
      </c>
      <c r="L274" s="102" t="s">
        <v>318</v>
      </c>
      <c r="M274" s="102" t="s">
        <v>275</v>
      </c>
      <c r="N274" t="str">
        <f>IF(I274="該当する
Application period ends by the end of January 2023","該当する
Application period ends by the end of January 2023",IF(J274="該当する
Application period ends by the end of January 2023","該当する
Application period ends by the end of January 2023",IF(I274="未定
TBD","未定
TBD",IF(J274="未定
TBD","未定
TBD",IF(I274="該当しない
N/A","該当しない
N/A",IF(J274="該当しない
N/A","該当しない
N/A",""))))))</f>
        <v>未定
TBD</v>
      </c>
      <c r="O274" t="str">
        <f t="shared" si="49"/>
        <v>TBD</v>
      </c>
    </row>
    <row r="275" spans="1:15" ht="81">
      <c r="A275" s="94" t="s">
        <v>872</v>
      </c>
      <c r="B275" s="94" t="s">
        <v>873</v>
      </c>
      <c r="C275" s="94" t="s">
        <v>874</v>
      </c>
      <c r="D275" s="94" t="s">
        <v>316</v>
      </c>
      <c r="E275" s="91" t="e">
        <v>#REF!</v>
      </c>
      <c r="F275" s="91" t="e">
        <v>#REF!</v>
      </c>
      <c r="G275" s="91" t="e">
        <v>#REF!</v>
      </c>
      <c r="H275" s="91"/>
      <c r="I275" s="102"/>
      <c r="J275" s="102" t="s">
        <v>280</v>
      </c>
      <c r="K275" s="100" t="s">
        <v>251</v>
      </c>
      <c r="L275" s="102" t="s">
        <v>286</v>
      </c>
      <c r="M275" s="102" t="s">
        <v>281</v>
      </c>
      <c r="N275" t="str">
        <f t="shared" ref="N275:N278" si="50">J275</f>
        <v>未定
TBD</v>
      </c>
      <c r="O275" t="str">
        <f t="shared" si="49"/>
        <v>TBD</v>
      </c>
    </row>
    <row r="276" spans="1:15" ht="81">
      <c r="A276" s="94" t="s">
        <v>875</v>
      </c>
      <c r="B276" s="94" t="s">
        <v>876</v>
      </c>
      <c r="C276" s="94" t="s">
        <v>877</v>
      </c>
      <c r="D276" s="94" t="s">
        <v>688</v>
      </c>
      <c r="E276" s="91" t="e">
        <v>#REF!</v>
      </c>
      <c r="F276" s="91" t="e">
        <v>#REF!</v>
      </c>
      <c r="G276" s="91" t="e">
        <v>#REF!</v>
      </c>
      <c r="H276" s="91"/>
      <c r="I276" s="102" t="s">
        <v>274</v>
      </c>
      <c r="J276" s="102" t="s">
        <v>274</v>
      </c>
      <c r="K276" s="100" t="s">
        <v>251</v>
      </c>
      <c r="L276" s="102" t="s">
        <v>286</v>
      </c>
      <c r="M276" s="102" t="s">
        <v>281</v>
      </c>
      <c r="N276" t="str">
        <f t="shared" si="50"/>
        <v>該当しない
N/A</v>
      </c>
      <c r="O276" t="str">
        <f t="shared" si="49"/>
        <v>No</v>
      </c>
    </row>
    <row r="277" spans="1:15" ht="81">
      <c r="A277" s="94" t="s">
        <v>878</v>
      </c>
      <c r="B277" s="94" t="s">
        <v>876</v>
      </c>
      <c r="C277" s="94" t="s">
        <v>877</v>
      </c>
      <c r="D277" s="94" t="s">
        <v>688</v>
      </c>
      <c r="E277" s="91" t="e">
        <v>#REF!</v>
      </c>
      <c r="F277" s="91" t="e">
        <v>#REF!</v>
      </c>
      <c r="G277" s="91" t="e">
        <v>#REF!</v>
      </c>
      <c r="H277" s="91"/>
      <c r="I277" s="102" t="s">
        <v>274</v>
      </c>
      <c r="J277" s="102" t="s">
        <v>274</v>
      </c>
      <c r="K277" s="100" t="s">
        <v>251</v>
      </c>
      <c r="L277" s="102" t="s">
        <v>286</v>
      </c>
      <c r="M277" s="102" t="s">
        <v>281</v>
      </c>
      <c r="N277" t="str">
        <f t="shared" si="50"/>
        <v>該当しない
N/A</v>
      </c>
      <c r="O277" t="str">
        <f t="shared" si="49"/>
        <v>No</v>
      </c>
    </row>
    <row r="278" spans="1:15" ht="81">
      <c r="A278" s="94" t="s">
        <v>879</v>
      </c>
      <c r="B278" s="94" t="s">
        <v>876</v>
      </c>
      <c r="C278" s="94" t="s">
        <v>877</v>
      </c>
      <c r="D278" s="94" t="s">
        <v>688</v>
      </c>
      <c r="E278" s="91" t="e">
        <v>#REF!</v>
      </c>
      <c r="F278" s="91" t="e">
        <v>#REF!</v>
      </c>
      <c r="G278" s="91" t="e">
        <v>#REF!</v>
      </c>
      <c r="H278" s="91"/>
      <c r="I278" s="102" t="s">
        <v>274</v>
      </c>
      <c r="J278" s="102" t="s">
        <v>274</v>
      </c>
      <c r="K278" s="100" t="s">
        <v>251</v>
      </c>
      <c r="L278" s="102" t="s">
        <v>286</v>
      </c>
      <c r="M278" s="102" t="s">
        <v>281</v>
      </c>
      <c r="N278" t="str">
        <f t="shared" si="50"/>
        <v>該当しない
N/A</v>
      </c>
      <c r="O278" t="str">
        <f t="shared" si="49"/>
        <v>No</v>
      </c>
    </row>
    <row r="279" spans="1:15" ht="108">
      <c r="A279" s="94" t="s">
        <v>1316</v>
      </c>
      <c r="B279" s="94" t="s">
        <v>890</v>
      </c>
      <c r="C279" s="94" t="s">
        <v>891</v>
      </c>
      <c r="D279" s="94" t="s">
        <v>1317</v>
      </c>
      <c r="E279" s="91" t="e">
        <v>#REF!</v>
      </c>
      <c r="F279" s="91" t="e">
        <v>#REF!</v>
      </c>
      <c r="G279" s="91" t="e">
        <v>#REF!</v>
      </c>
      <c r="H279" s="91"/>
      <c r="I279" s="102" t="s">
        <v>274</v>
      </c>
      <c r="J279" s="102"/>
      <c r="K279" s="100" t="s">
        <v>251</v>
      </c>
      <c r="L279" s="102" t="s">
        <v>269</v>
      </c>
      <c r="M279" s="102" t="s">
        <v>275</v>
      </c>
      <c r="N279" t="str">
        <f t="shared" ref="N279:N293" si="51">I279</f>
        <v>該当しない
N/A</v>
      </c>
      <c r="O279" t="str">
        <f t="shared" si="49"/>
        <v>No</v>
      </c>
    </row>
    <row r="280" spans="1:15" ht="108">
      <c r="A280" s="94" t="s">
        <v>1318</v>
      </c>
      <c r="B280" s="94" t="s">
        <v>890</v>
      </c>
      <c r="C280" s="94" t="s">
        <v>891</v>
      </c>
      <c r="D280" s="94" t="s">
        <v>1317</v>
      </c>
      <c r="E280" s="91" t="e">
        <v>#REF!</v>
      </c>
      <c r="F280" s="91" t="e">
        <v>#REF!</v>
      </c>
      <c r="G280" s="91" t="e">
        <v>#REF!</v>
      </c>
      <c r="H280" s="91"/>
      <c r="I280" s="102" t="s">
        <v>274</v>
      </c>
      <c r="J280" s="102"/>
      <c r="K280" s="100" t="s">
        <v>251</v>
      </c>
      <c r="L280" s="102" t="s">
        <v>269</v>
      </c>
      <c r="M280" s="102" t="s">
        <v>275</v>
      </c>
      <c r="N280" t="str">
        <f t="shared" si="51"/>
        <v>該当しない
N/A</v>
      </c>
      <c r="O280" t="str">
        <f t="shared" si="49"/>
        <v>No</v>
      </c>
    </row>
    <row r="281" spans="1:15" ht="108">
      <c r="A281" s="94" t="s">
        <v>1319</v>
      </c>
      <c r="B281" s="94" t="s">
        <v>890</v>
      </c>
      <c r="C281" s="94" t="s">
        <v>891</v>
      </c>
      <c r="D281" s="94" t="s">
        <v>1317</v>
      </c>
      <c r="E281" s="91" t="e">
        <v>#REF!</v>
      </c>
      <c r="F281" s="91" t="e">
        <v>#REF!</v>
      </c>
      <c r="G281" s="91" t="e">
        <v>#REF!</v>
      </c>
      <c r="H281" s="91"/>
      <c r="I281" s="102" t="s">
        <v>274</v>
      </c>
      <c r="J281" s="102"/>
      <c r="K281" s="100" t="s">
        <v>251</v>
      </c>
      <c r="L281" s="102" t="s">
        <v>269</v>
      </c>
      <c r="M281" s="102" t="s">
        <v>275</v>
      </c>
      <c r="N281" t="str">
        <f t="shared" si="51"/>
        <v>該当しない
N/A</v>
      </c>
      <c r="O281" t="str">
        <f t="shared" si="49"/>
        <v>No</v>
      </c>
    </row>
    <row r="282" spans="1:15" ht="108">
      <c r="A282" s="94" t="s">
        <v>1320</v>
      </c>
      <c r="B282" s="94" t="s">
        <v>890</v>
      </c>
      <c r="C282" s="94" t="s">
        <v>891</v>
      </c>
      <c r="D282" s="94" t="s">
        <v>1317</v>
      </c>
      <c r="E282" s="91" t="e">
        <v>#REF!</v>
      </c>
      <c r="F282" s="91" t="e">
        <v>#REF!</v>
      </c>
      <c r="G282" s="91" t="e">
        <v>#REF!</v>
      </c>
      <c r="H282" s="91"/>
      <c r="I282" s="102" t="s">
        <v>274</v>
      </c>
      <c r="J282" s="102"/>
      <c r="K282" s="100" t="s">
        <v>251</v>
      </c>
      <c r="L282" s="102" t="s">
        <v>269</v>
      </c>
      <c r="M282" s="102" t="s">
        <v>275</v>
      </c>
      <c r="N282" t="str">
        <f t="shared" si="51"/>
        <v>該当しない
N/A</v>
      </c>
      <c r="O282" t="str">
        <f t="shared" si="49"/>
        <v>No</v>
      </c>
    </row>
    <row r="283" spans="1:15" ht="67.5">
      <c r="A283" s="94" t="s">
        <v>917</v>
      </c>
      <c r="B283" s="94" t="s">
        <v>907</v>
      </c>
      <c r="C283" s="94" t="s">
        <v>918</v>
      </c>
      <c r="D283" s="94" t="s">
        <v>919</v>
      </c>
      <c r="E283" s="91" t="e">
        <v>#REF!</v>
      </c>
      <c r="F283" s="91" t="e">
        <v>#REF!</v>
      </c>
      <c r="G283" s="91" t="e">
        <v>#REF!</v>
      </c>
      <c r="H283" s="91"/>
      <c r="I283" s="102" t="s">
        <v>274</v>
      </c>
      <c r="J283" s="102" t="s">
        <v>910</v>
      </c>
      <c r="K283" s="100" t="s">
        <v>251</v>
      </c>
      <c r="L283" s="102" t="s">
        <v>269</v>
      </c>
      <c r="M283" s="102" t="s">
        <v>281</v>
      </c>
      <c r="N283" t="str">
        <f t="shared" si="51"/>
        <v>該当しない
N/A</v>
      </c>
      <c r="O283" t="str">
        <f t="shared" si="49"/>
        <v>No</v>
      </c>
    </row>
    <row r="284" spans="1:15" ht="67.5">
      <c r="A284" s="94" t="s">
        <v>920</v>
      </c>
      <c r="B284" s="94" t="s">
        <v>907</v>
      </c>
      <c r="C284" s="94" t="s">
        <v>918</v>
      </c>
      <c r="D284" s="94" t="s">
        <v>921</v>
      </c>
      <c r="E284" s="91" t="e">
        <v>#REF!</v>
      </c>
      <c r="F284" s="91" t="e">
        <v>#REF!</v>
      </c>
      <c r="G284" s="91" t="e">
        <v>#REF!</v>
      </c>
      <c r="H284" s="91"/>
      <c r="I284" s="102" t="s">
        <v>274</v>
      </c>
      <c r="J284" s="102" t="s">
        <v>910</v>
      </c>
      <c r="K284" s="100" t="s">
        <v>251</v>
      </c>
      <c r="L284" s="102" t="s">
        <v>269</v>
      </c>
      <c r="M284" s="102" t="s">
        <v>281</v>
      </c>
      <c r="N284" t="str">
        <f t="shared" si="51"/>
        <v>該当しない
N/A</v>
      </c>
      <c r="O284" t="str">
        <f t="shared" si="49"/>
        <v>No</v>
      </c>
    </row>
    <row r="285" spans="1:15" ht="108">
      <c r="A285" s="94" t="s">
        <v>922</v>
      </c>
      <c r="B285" s="94" t="s">
        <v>907</v>
      </c>
      <c r="C285" s="94" t="s">
        <v>918</v>
      </c>
      <c r="D285" s="94" t="s">
        <v>923</v>
      </c>
      <c r="E285" s="91" t="e">
        <v>#REF!</v>
      </c>
      <c r="F285" s="91" t="e">
        <v>#REF!</v>
      </c>
      <c r="G285" s="91" t="e">
        <v>#REF!</v>
      </c>
      <c r="H285" s="91"/>
      <c r="I285" s="102" t="s">
        <v>274</v>
      </c>
      <c r="J285" s="102" t="s">
        <v>910</v>
      </c>
      <c r="K285" s="100" t="s">
        <v>251</v>
      </c>
      <c r="L285" s="102" t="s">
        <v>269</v>
      </c>
      <c r="M285" s="102" t="s">
        <v>281</v>
      </c>
      <c r="N285" t="str">
        <f t="shared" si="51"/>
        <v>該当しない
N/A</v>
      </c>
      <c r="O285" t="str">
        <f t="shared" si="49"/>
        <v>No</v>
      </c>
    </row>
    <row r="286" spans="1:15" ht="67.5">
      <c r="A286" s="94" t="s">
        <v>924</v>
      </c>
      <c r="B286" s="94" t="s">
        <v>907</v>
      </c>
      <c r="C286" s="94" t="s">
        <v>918</v>
      </c>
      <c r="D286" s="94" t="s">
        <v>925</v>
      </c>
      <c r="E286" s="91" t="e">
        <v>#REF!</v>
      </c>
      <c r="F286" s="91" t="e">
        <v>#REF!</v>
      </c>
      <c r="G286" s="91" t="e">
        <v>#REF!</v>
      </c>
      <c r="H286" s="91"/>
      <c r="I286" s="102" t="s">
        <v>274</v>
      </c>
      <c r="J286" s="102" t="s">
        <v>910</v>
      </c>
      <c r="K286" s="100" t="s">
        <v>251</v>
      </c>
      <c r="L286" s="102" t="s">
        <v>269</v>
      </c>
      <c r="M286" s="102" t="s">
        <v>281</v>
      </c>
      <c r="N286" t="str">
        <f t="shared" si="51"/>
        <v>該当しない
N/A</v>
      </c>
      <c r="O286" t="str">
        <f t="shared" si="49"/>
        <v>No</v>
      </c>
    </row>
    <row r="287" spans="1:15" ht="67.5">
      <c r="A287" s="94" t="s">
        <v>926</v>
      </c>
      <c r="B287" s="94" t="s">
        <v>907</v>
      </c>
      <c r="C287" s="94" t="s">
        <v>918</v>
      </c>
      <c r="D287" s="94" t="s">
        <v>927</v>
      </c>
      <c r="E287" s="91" t="e">
        <v>#REF!</v>
      </c>
      <c r="F287" s="91" t="e">
        <v>#REF!</v>
      </c>
      <c r="G287" s="91" t="e">
        <v>#REF!</v>
      </c>
      <c r="H287" s="91"/>
      <c r="I287" s="102" t="s">
        <v>274</v>
      </c>
      <c r="J287" s="102" t="s">
        <v>910</v>
      </c>
      <c r="K287" s="100" t="s">
        <v>251</v>
      </c>
      <c r="L287" s="102" t="s">
        <v>269</v>
      </c>
      <c r="M287" s="102" t="s">
        <v>281</v>
      </c>
      <c r="N287" t="str">
        <f t="shared" si="51"/>
        <v>該当しない
N/A</v>
      </c>
      <c r="O287" t="str">
        <f t="shared" si="49"/>
        <v>No</v>
      </c>
    </row>
    <row r="288" spans="1:15" ht="81">
      <c r="A288" s="94" t="s">
        <v>928</v>
      </c>
      <c r="B288" s="94" t="s">
        <v>907</v>
      </c>
      <c r="C288" s="94" t="s">
        <v>918</v>
      </c>
      <c r="D288" s="94" t="s">
        <v>929</v>
      </c>
      <c r="E288" s="91" t="e">
        <v>#REF!</v>
      </c>
      <c r="F288" s="91" t="e">
        <v>#REF!</v>
      </c>
      <c r="G288" s="91" t="e">
        <v>#REF!</v>
      </c>
      <c r="H288" s="91"/>
      <c r="I288" s="102" t="s">
        <v>274</v>
      </c>
      <c r="J288" s="102" t="s">
        <v>910</v>
      </c>
      <c r="K288" s="100" t="s">
        <v>251</v>
      </c>
      <c r="L288" s="102" t="s">
        <v>269</v>
      </c>
      <c r="M288" s="102" t="s">
        <v>281</v>
      </c>
      <c r="N288" t="str">
        <f t="shared" si="51"/>
        <v>該当しない
N/A</v>
      </c>
      <c r="O288" t="str">
        <f t="shared" si="49"/>
        <v>No</v>
      </c>
    </row>
    <row r="289" spans="1:15" ht="67.5">
      <c r="A289" s="94" t="s">
        <v>930</v>
      </c>
      <c r="B289" s="94" t="s">
        <v>931</v>
      </c>
      <c r="C289" s="94" t="s">
        <v>491</v>
      </c>
      <c r="D289" s="94" t="s">
        <v>316</v>
      </c>
      <c r="E289" s="91" t="e">
        <v>#REF!</v>
      </c>
      <c r="F289" s="91" t="e">
        <v>#REF!</v>
      </c>
      <c r="G289" s="91" t="e">
        <v>#REF!</v>
      </c>
      <c r="H289" s="91"/>
      <c r="I289" s="102" t="s">
        <v>280</v>
      </c>
      <c r="J289" s="102" t="s">
        <v>932</v>
      </c>
      <c r="K289" s="100" t="s">
        <v>251</v>
      </c>
      <c r="L289" s="102" t="s">
        <v>269</v>
      </c>
      <c r="M289" s="102" t="s">
        <v>281</v>
      </c>
      <c r="N289" t="str">
        <f t="shared" si="51"/>
        <v>未定
TBD</v>
      </c>
      <c r="O289" t="str">
        <f t="shared" si="49"/>
        <v>TBD</v>
      </c>
    </row>
    <row r="290" spans="1:15" ht="121.5">
      <c r="A290" s="94" t="s">
        <v>933</v>
      </c>
      <c r="B290" s="94" t="s">
        <v>931</v>
      </c>
      <c r="C290" s="94" t="s">
        <v>934</v>
      </c>
      <c r="D290" s="94" t="s">
        <v>935</v>
      </c>
      <c r="E290" s="91" t="e">
        <v>#REF!</v>
      </c>
      <c r="F290" s="91" t="e">
        <v>#REF!</v>
      </c>
      <c r="G290" s="91" t="e">
        <v>#REF!</v>
      </c>
      <c r="H290" s="91"/>
      <c r="I290" s="102" t="s">
        <v>280</v>
      </c>
      <c r="J290" s="102" t="s">
        <v>932</v>
      </c>
      <c r="K290" s="100" t="s">
        <v>251</v>
      </c>
      <c r="L290" s="102" t="s">
        <v>269</v>
      </c>
      <c r="M290" s="102" t="s">
        <v>281</v>
      </c>
      <c r="N290" t="str">
        <f t="shared" si="51"/>
        <v>未定
TBD</v>
      </c>
      <c r="O290" t="str">
        <f t="shared" si="49"/>
        <v>TBD</v>
      </c>
    </row>
    <row r="291" spans="1:15" ht="67.5">
      <c r="A291" s="94" t="s">
        <v>936</v>
      </c>
      <c r="B291" s="94" t="s">
        <v>931</v>
      </c>
      <c r="C291" s="94" t="s">
        <v>773</v>
      </c>
      <c r="D291" s="94" t="s">
        <v>316</v>
      </c>
      <c r="E291" s="91" t="e">
        <v>#REF!</v>
      </c>
      <c r="F291" s="91" t="e">
        <v>#REF!</v>
      </c>
      <c r="G291" s="91" t="e">
        <v>#REF!</v>
      </c>
      <c r="H291" s="91"/>
      <c r="I291" s="102" t="s">
        <v>280</v>
      </c>
      <c r="J291" s="102" t="s">
        <v>932</v>
      </c>
      <c r="K291" s="100" t="s">
        <v>251</v>
      </c>
      <c r="L291" s="102" t="s">
        <v>269</v>
      </c>
      <c r="M291" s="102" t="s">
        <v>281</v>
      </c>
      <c r="N291" t="str">
        <f t="shared" si="51"/>
        <v>未定
TBD</v>
      </c>
      <c r="O291" t="str">
        <f t="shared" si="49"/>
        <v>TBD</v>
      </c>
    </row>
    <row r="292" spans="1:15" ht="67.5">
      <c r="A292" s="94" t="s">
        <v>937</v>
      </c>
      <c r="B292" s="94" t="s">
        <v>931</v>
      </c>
      <c r="C292" s="94" t="s">
        <v>938</v>
      </c>
      <c r="D292" s="94" t="s">
        <v>316</v>
      </c>
      <c r="E292" s="91" t="e">
        <v>#REF!</v>
      </c>
      <c r="F292" s="91" t="e">
        <v>#REF!</v>
      </c>
      <c r="G292" s="91" t="e">
        <v>#REF!</v>
      </c>
      <c r="H292" s="91"/>
      <c r="I292" s="102" t="s">
        <v>280</v>
      </c>
      <c r="J292" s="102" t="s">
        <v>932</v>
      </c>
      <c r="K292" s="100" t="s">
        <v>251</v>
      </c>
      <c r="L292" s="102" t="s">
        <v>269</v>
      </c>
      <c r="M292" s="102" t="s">
        <v>281</v>
      </c>
      <c r="N292" t="str">
        <f t="shared" si="51"/>
        <v>未定
TBD</v>
      </c>
      <c r="O292" t="str">
        <f t="shared" si="49"/>
        <v>TBD</v>
      </c>
    </row>
    <row r="293" spans="1:15" ht="135">
      <c r="A293" s="94" t="s">
        <v>939</v>
      </c>
      <c r="B293" s="94" t="s">
        <v>940</v>
      </c>
      <c r="C293" s="94" t="s">
        <v>941</v>
      </c>
      <c r="D293" s="94" t="s">
        <v>942</v>
      </c>
      <c r="E293" s="91" t="e">
        <v>#REF!</v>
      </c>
      <c r="F293" s="91" t="e">
        <v>#REF!</v>
      </c>
      <c r="G293" s="91" t="e">
        <v>#REF!</v>
      </c>
      <c r="H293" s="91"/>
      <c r="I293" s="102" t="s">
        <v>1173</v>
      </c>
      <c r="J293" s="102"/>
      <c r="K293" s="100" t="s">
        <v>251</v>
      </c>
      <c r="L293" s="102" t="s">
        <v>339</v>
      </c>
      <c r="M293" s="102" t="s">
        <v>281</v>
      </c>
      <c r="N293" t="str">
        <f t="shared" si="51"/>
        <v>未定
TBD</v>
      </c>
      <c r="O293" t="str">
        <f t="shared" si="49"/>
        <v>TBD</v>
      </c>
    </row>
    <row r="294" spans="1:15" ht="409.5">
      <c r="A294" s="94" t="s">
        <v>943</v>
      </c>
      <c r="B294" s="94" t="s">
        <v>940</v>
      </c>
      <c r="C294" s="94" t="s">
        <v>944</v>
      </c>
      <c r="D294" s="94" t="s">
        <v>945</v>
      </c>
      <c r="E294" s="91" t="e">
        <v>#REF!</v>
      </c>
      <c r="F294" s="91" t="e">
        <v>#REF!</v>
      </c>
      <c r="G294" s="91" t="e">
        <v>#REF!</v>
      </c>
      <c r="H294" s="91"/>
      <c r="I294" s="102" t="s">
        <v>1173</v>
      </c>
      <c r="J294" s="102" t="s">
        <v>274</v>
      </c>
      <c r="K294" s="100" t="s">
        <v>251</v>
      </c>
      <c r="L294" s="102" t="s">
        <v>318</v>
      </c>
      <c r="M294" s="102" t="s">
        <v>281</v>
      </c>
      <c r="N294" t="str">
        <f>IF(I294="該当する
Application period ends by the end of January 2023","該当する
Application period ends by the end of January 2023",IF(J294="該当する
Application period ends by the end of January 2023","該当する
Application period ends by the end of January 2023",IF(I294="未定
TBD","未定
TBD",IF(J294="未定
TBD","未定
TBD",IF(I294="該当しない
N/A","該当しない
N/A",IF(J294="該当しない
N/A","該当しない
N/A",""))))))</f>
        <v>未定
TBD</v>
      </c>
      <c r="O294" t="str">
        <f t="shared" si="49"/>
        <v>TBD</v>
      </c>
    </row>
    <row r="295" spans="1:15" ht="121.5">
      <c r="A295" s="94" t="s">
        <v>963</v>
      </c>
      <c r="B295" s="94" t="s">
        <v>955</v>
      </c>
      <c r="C295" s="94" t="s">
        <v>349</v>
      </c>
      <c r="D295" s="94" t="s">
        <v>964</v>
      </c>
      <c r="E295" s="91" t="e">
        <v>#REF!</v>
      </c>
      <c r="F295" s="91" t="e">
        <v>#REF!</v>
      </c>
      <c r="G295" s="91" t="e">
        <v>#REF!</v>
      </c>
      <c r="H295" s="91"/>
      <c r="I295" s="102" t="s">
        <v>965</v>
      </c>
      <c r="J295" s="102" t="s">
        <v>274</v>
      </c>
      <c r="K295" s="100" t="s">
        <v>251</v>
      </c>
      <c r="L295" s="102" t="s">
        <v>286</v>
      </c>
      <c r="M295" s="102" t="s">
        <v>281</v>
      </c>
      <c r="N295" t="str">
        <f>J295</f>
        <v>該当しない
N/A</v>
      </c>
      <c r="O295" t="str">
        <f t="shared" si="49"/>
        <v>No</v>
      </c>
    </row>
    <row r="296" spans="1:15" ht="108">
      <c r="A296" s="94" t="s">
        <v>1321</v>
      </c>
      <c r="B296" s="94" t="s">
        <v>955</v>
      </c>
      <c r="C296" s="94" t="s">
        <v>1322</v>
      </c>
      <c r="D296" s="94" t="s">
        <v>1323</v>
      </c>
      <c r="E296" s="91" t="e">
        <v>#REF!</v>
      </c>
      <c r="F296" s="91" t="e">
        <v>#REF!</v>
      </c>
      <c r="G296" s="91" t="e">
        <v>#REF!</v>
      </c>
      <c r="H296" s="91"/>
      <c r="I296" s="102" t="s">
        <v>274</v>
      </c>
      <c r="J296" s="102"/>
      <c r="K296" s="100" t="s">
        <v>251</v>
      </c>
      <c r="L296" s="102" t="s">
        <v>269</v>
      </c>
      <c r="M296" s="102" t="s">
        <v>275</v>
      </c>
      <c r="N296" t="str">
        <f t="shared" ref="N296:N297" si="52">I296</f>
        <v>該当しない
N/A</v>
      </c>
      <c r="O296" t="str">
        <f t="shared" si="49"/>
        <v>No</v>
      </c>
    </row>
    <row r="297" spans="1:15" ht="162">
      <c r="A297" s="94" t="s">
        <v>969</v>
      </c>
      <c r="B297" s="94" t="s">
        <v>970</v>
      </c>
      <c r="C297" s="94" t="s">
        <v>491</v>
      </c>
      <c r="D297" s="94" t="s">
        <v>971</v>
      </c>
      <c r="E297" s="91" t="e">
        <v>#REF!</v>
      </c>
      <c r="F297" s="91" t="e">
        <v>#REF!</v>
      </c>
      <c r="G297" s="91" t="e">
        <v>#REF!</v>
      </c>
      <c r="H297" s="91"/>
      <c r="I297" s="102" t="s">
        <v>280</v>
      </c>
      <c r="J297" s="102"/>
      <c r="K297" s="100" t="s">
        <v>251</v>
      </c>
      <c r="L297" s="102" t="s">
        <v>269</v>
      </c>
      <c r="M297" s="102" t="s">
        <v>281</v>
      </c>
      <c r="N297" t="str">
        <f t="shared" si="52"/>
        <v>未定
TBD</v>
      </c>
      <c r="O297" t="str">
        <f t="shared" si="49"/>
        <v>TBD</v>
      </c>
    </row>
    <row r="298" spans="1:15" ht="148.5">
      <c r="A298" s="94" t="s">
        <v>972</v>
      </c>
      <c r="B298" s="94" t="s">
        <v>970</v>
      </c>
      <c r="C298" s="94" t="s">
        <v>365</v>
      </c>
      <c r="D298" s="94" t="s">
        <v>973</v>
      </c>
      <c r="E298" s="91" t="e">
        <v>#REF!</v>
      </c>
      <c r="F298" s="91" t="e">
        <v>#REF!</v>
      </c>
      <c r="G298" s="91" t="e">
        <v>#REF!</v>
      </c>
      <c r="H298" s="91"/>
      <c r="I298" s="102"/>
      <c r="J298" s="102" t="s">
        <v>758</v>
      </c>
      <c r="K298" s="100" t="s">
        <v>251</v>
      </c>
      <c r="L298" s="102" t="s">
        <v>286</v>
      </c>
      <c r="M298" s="102" t="s">
        <v>763</v>
      </c>
      <c r="N298" t="str">
        <f t="shared" ref="N298:N302" si="53">J298</f>
        <v>該当しない
N/A</v>
      </c>
      <c r="O298" t="str">
        <f t="shared" si="49"/>
        <v>No</v>
      </c>
    </row>
    <row r="299" spans="1:15" ht="81">
      <c r="A299" s="94" t="s">
        <v>974</v>
      </c>
      <c r="B299" s="94" t="s">
        <v>970</v>
      </c>
      <c r="C299" s="94" t="s">
        <v>365</v>
      </c>
      <c r="D299" s="94" t="s">
        <v>975</v>
      </c>
      <c r="E299" s="91" t="e">
        <v>#REF!</v>
      </c>
      <c r="F299" s="91" t="e">
        <v>#REF!</v>
      </c>
      <c r="G299" s="91" t="e">
        <v>#REF!</v>
      </c>
      <c r="H299" s="91"/>
      <c r="I299" s="102"/>
      <c r="J299" s="102" t="s">
        <v>758</v>
      </c>
      <c r="K299" s="100" t="s">
        <v>251</v>
      </c>
      <c r="L299" s="102" t="s">
        <v>286</v>
      </c>
      <c r="M299" s="102" t="s">
        <v>763</v>
      </c>
      <c r="N299" t="str">
        <f t="shared" si="53"/>
        <v>該当しない
N/A</v>
      </c>
      <c r="O299" t="str">
        <f t="shared" si="49"/>
        <v>No</v>
      </c>
    </row>
    <row r="300" spans="1:15" ht="121.5">
      <c r="A300" s="94" t="s">
        <v>1324</v>
      </c>
      <c r="B300" s="94" t="s">
        <v>970</v>
      </c>
      <c r="C300" s="94" t="s">
        <v>365</v>
      </c>
      <c r="D300" s="94" t="s">
        <v>1325</v>
      </c>
      <c r="E300" s="91" t="e">
        <v>#REF!</v>
      </c>
      <c r="F300" s="91" t="e">
        <v>#REF!</v>
      </c>
      <c r="G300" s="91" t="e">
        <v>#REF!</v>
      </c>
      <c r="H300" s="91"/>
      <c r="I300" s="102"/>
      <c r="J300" s="102" t="s">
        <v>274</v>
      </c>
      <c r="K300" s="100" t="s">
        <v>251</v>
      </c>
      <c r="L300" s="102" t="s">
        <v>286</v>
      </c>
      <c r="M300" s="102" t="s">
        <v>281</v>
      </c>
      <c r="N300" t="str">
        <f t="shared" si="53"/>
        <v>該当しない
N/A</v>
      </c>
      <c r="O300" t="str">
        <f t="shared" si="49"/>
        <v>No</v>
      </c>
    </row>
    <row r="301" spans="1:15" ht="94.5">
      <c r="A301" s="94" t="s">
        <v>976</v>
      </c>
      <c r="B301" s="94" t="s">
        <v>970</v>
      </c>
      <c r="C301" s="94" t="s">
        <v>365</v>
      </c>
      <c r="D301" s="94" t="s">
        <v>977</v>
      </c>
      <c r="E301" s="91" t="e">
        <v>#REF!</v>
      </c>
      <c r="F301" s="91" t="e">
        <v>#REF!</v>
      </c>
      <c r="G301" s="91" t="e">
        <v>#REF!</v>
      </c>
      <c r="H301" s="91"/>
      <c r="I301" s="102"/>
      <c r="J301" s="102" t="s">
        <v>274</v>
      </c>
      <c r="K301" s="100" t="s">
        <v>251</v>
      </c>
      <c r="L301" s="102" t="s">
        <v>286</v>
      </c>
      <c r="M301" s="102" t="s">
        <v>281</v>
      </c>
      <c r="N301" t="str">
        <f t="shared" si="53"/>
        <v>該当しない
N/A</v>
      </c>
      <c r="O301" t="str">
        <f t="shared" si="49"/>
        <v>No</v>
      </c>
    </row>
    <row r="302" spans="1:15" ht="121.5">
      <c r="A302" s="94" t="s">
        <v>978</v>
      </c>
      <c r="B302" s="94" t="s">
        <v>970</v>
      </c>
      <c r="C302" s="94" t="s">
        <v>278</v>
      </c>
      <c r="D302" s="94" t="s">
        <v>979</v>
      </c>
      <c r="E302" s="91" t="e">
        <v>#REF!</v>
      </c>
      <c r="F302" s="91" t="e">
        <v>#REF!</v>
      </c>
      <c r="G302" s="91" t="e">
        <v>#REF!</v>
      </c>
      <c r="H302" s="91"/>
      <c r="I302" s="102"/>
      <c r="J302" s="102" t="s">
        <v>1173</v>
      </c>
      <c r="K302" s="100" t="s">
        <v>251</v>
      </c>
      <c r="L302" s="102" t="s">
        <v>286</v>
      </c>
      <c r="M302" s="102" t="s">
        <v>275</v>
      </c>
      <c r="N302" t="str">
        <f t="shared" si="53"/>
        <v>未定
TBD</v>
      </c>
      <c r="O302" t="str">
        <f t="shared" si="49"/>
        <v>TBD</v>
      </c>
    </row>
    <row r="303" spans="1:15" ht="108">
      <c r="A303" s="94" t="s">
        <v>980</v>
      </c>
      <c r="B303" s="94" t="s">
        <v>970</v>
      </c>
      <c r="C303" s="94" t="s">
        <v>981</v>
      </c>
      <c r="D303" s="94" t="s">
        <v>982</v>
      </c>
      <c r="E303" s="91" t="e">
        <v>#REF!</v>
      </c>
      <c r="F303" s="91" t="e">
        <v>#REF!</v>
      </c>
      <c r="G303" s="91" t="e">
        <v>#REF!</v>
      </c>
      <c r="H303" s="91"/>
      <c r="I303" s="102" t="s">
        <v>274</v>
      </c>
      <c r="J303" s="102"/>
      <c r="K303" s="100" t="s">
        <v>251</v>
      </c>
      <c r="L303" s="102" t="s">
        <v>269</v>
      </c>
      <c r="M303" s="102" t="s">
        <v>275</v>
      </c>
      <c r="N303" t="str">
        <f t="shared" ref="N303:N304" si="54">I303</f>
        <v>該当しない
N/A</v>
      </c>
      <c r="O303" t="str">
        <f t="shared" si="49"/>
        <v>No</v>
      </c>
    </row>
    <row r="304" spans="1:15" ht="108">
      <c r="A304" s="94" t="s">
        <v>983</v>
      </c>
      <c r="B304" s="94" t="s">
        <v>970</v>
      </c>
      <c r="C304" s="94" t="s">
        <v>984</v>
      </c>
      <c r="D304" s="94" t="s">
        <v>985</v>
      </c>
      <c r="E304" s="91" t="e">
        <v>#REF!</v>
      </c>
      <c r="F304" s="91" t="e">
        <v>#REF!</v>
      </c>
      <c r="G304" s="91" t="e">
        <v>#REF!</v>
      </c>
      <c r="H304" s="91"/>
      <c r="I304" s="102" t="s">
        <v>274</v>
      </c>
      <c r="J304" s="102"/>
      <c r="K304" s="100" t="s">
        <v>251</v>
      </c>
      <c r="L304" s="102" t="s">
        <v>269</v>
      </c>
      <c r="M304" s="102" t="s">
        <v>281</v>
      </c>
      <c r="N304" t="str">
        <f t="shared" si="54"/>
        <v>該当しない
N/A</v>
      </c>
      <c r="O304" t="str">
        <f t="shared" si="49"/>
        <v>No</v>
      </c>
    </row>
    <row r="305" spans="1:15" ht="148.5">
      <c r="A305" s="94" t="s">
        <v>1326</v>
      </c>
      <c r="B305" s="94" t="s">
        <v>970</v>
      </c>
      <c r="C305" s="94" t="s">
        <v>984</v>
      </c>
      <c r="D305" s="94" t="s">
        <v>985</v>
      </c>
      <c r="E305" s="91" t="e">
        <v>#REF!</v>
      </c>
      <c r="F305" s="91" t="e">
        <v>#REF!</v>
      </c>
      <c r="G305" s="91" t="e">
        <v>#REF!</v>
      </c>
      <c r="H305" s="91"/>
      <c r="I305" s="102" t="s">
        <v>274</v>
      </c>
      <c r="J305" s="102" t="s">
        <v>274</v>
      </c>
      <c r="K305" s="100" t="s">
        <v>251</v>
      </c>
      <c r="L305" s="102" t="s">
        <v>318</v>
      </c>
      <c r="M305" s="102" t="s">
        <v>281</v>
      </c>
      <c r="N305" t="str">
        <f>IF(I305="該当する
Application period ends by the end of January 2023","該当する
Application period ends by the end of January 2023",IF(J305="該当する
Application period ends by the end of January 2023","該当する
Application period ends by the end of January 2023",IF(I305="未定
TBD","未定
TBD",IF(J305="未定
TBD","未定
TBD",IF(I305="該当しない
N/A","該当しない
N/A",IF(J305="該当しない
N/A","該当しない
N/A",""))))))</f>
        <v>該当しない
N/A</v>
      </c>
      <c r="O305" t="str">
        <f t="shared" si="49"/>
        <v>No</v>
      </c>
    </row>
    <row r="306" spans="1:15" ht="175.5">
      <c r="A306" s="94" t="s">
        <v>986</v>
      </c>
      <c r="B306" s="94" t="s">
        <v>970</v>
      </c>
      <c r="C306" s="94" t="s">
        <v>987</v>
      </c>
      <c r="D306" s="94" t="s">
        <v>988</v>
      </c>
      <c r="E306" s="91" t="e">
        <v>#REF!</v>
      </c>
      <c r="F306" s="91" t="e">
        <v>#REF!</v>
      </c>
      <c r="G306" s="91" t="e">
        <v>#REF!</v>
      </c>
      <c r="H306" s="91"/>
      <c r="I306" s="102"/>
      <c r="J306" s="102" t="s">
        <v>274</v>
      </c>
      <c r="K306" s="100" t="s">
        <v>251</v>
      </c>
      <c r="L306" s="102" t="s">
        <v>286</v>
      </c>
      <c r="M306" s="102" t="s">
        <v>281</v>
      </c>
      <c r="N306" t="str">
        <f>J306</f>
        <v>該当しない
N/A</v>
      </c>
      <c r="O306" t="str">
        <f t="shared" si="49"/>
        <v>No</v>
      </c>
    </row>
    <row r="307" spans="1:15" ht="202.5">
      <c r="A307" s="94" t="s">
        <v>989</v>
      </c>
      <c r="B307" s="94" t="s">
        <v>990</v>
      </c>
      <c r="C307" s="94" t="s">
        <v>248</v>
      </c>
      <c r="D307" s="94" t="s">
        <v>991</v>
      </c>
      <c r="E307" s="91" t="e">
        <v>#REF!</v>
      </c>
      <c r="F307" s="91" t="e">
        <v>#REF!</v>
      </c>
      <c r="G307" s="91" t="e">
        <v>#REF!</v>
      </c>
      <c r="H307" s="91"/>
      <c r="I307" s="102" t="s">
        <v>274</v>
      </c>
      <c r="J307" s="102"/>
      <c r="K307" s="100" t="s">
        <v>251</v>
      </c>
      <c r="L307" s="102" t="s">
        <v>269</v>
      </c>
      <c r="M307" s="102" t="s">
        <v>275</v>
      </c>
      <c r="N307" t="str">
        <f>I307</f>
        <v>該当しない
N/A</v>
      </c>
      <c r="O307" t="str">
        <f t="shared" si="49"/>
        <v>No</v>
      </c>
    </row>
    <row r="308" spans="1:15" ht="256.5">
      <c r="A308" s="94" t="s">
        <v>1327</v>
      </c>
      <c r="B308" s="94" t="s">
        <v>990</v>
      </c>
      <c r="C308" s="94" t="s">
        <v>1328</v>
      </c>
      <c r="D308" s="94" t="s">
        <v>1329</v>
      </c>
      <c r="E308" s="91" t="e">
        <v>#REF!</v>
      </c>
      <c r="F308" s="91" t="e">
        <v>#REF!</v>
      </c>
      <c r="G308" s="91" t="e">
        <v>#REF!</v>
      </c>
      <c r="H308" s="91"/>
      <c r="I308" s="102" t="s">
        <v>274</v>
      </c>
      <c r="J308" s="102" t="s">
        <v>274</v>
      </c>
      <c r="K308" s="100" t="s">
        <v>251</v>
      </c>
      <c r="L308" s="102" t="s">
        <v>318</v>
      </c>
      <c r="M308" s="102" t="s">
        <v>281</v>
      </c>
      <c r="N308" t="str">
        <f>IF(I308="該当する
Application period ends by the end of January 2023","該当する
Application period ends by the end of January 2023",IF(J308="該当する
Application period ends by the end of January 2023","該当する
Application period ends by the end of January 2023",IF(I308="未定
TBD","未定
TBD",IF(J308="未定
TBD","未定
TBD",IF(I308="該当しない
N/A","該当しない
N/A",IF(J308="該当しない
N/A","該当しない
N/A",""))))))</f>
        <v>該当しない
N/A</v>
      </c>
      <c r="O308" t="str">
        <f t="shared" si="49"/>
        <v>No</v>
      </c>
    </row>
    <row r="309" spans="1:15" ht="81">
      <c r="A309" s="94" t="s">
        <v>995</v>
      </c>
      <c r="B309" s="94" t="s">
        <v>996</v>
      </c>
      <c r="C309" s="94" t="s">
        <v>944</v>
      </c>
      <c r="D309" s="94" t="s">
        <v>316</v>
      </c>
      <c r="E309" s="91" t="e">
        <v>#REF!</v>
      </c>
      <c r="F309" s="91" t="e">
        <v>#REF!</v>
      </c>
      <c r="G309" s="91" t="e">
        <v>#REF!</v>
      </c>
      <c r="H309" s="91"/>
      <c r="I309" s="102"/>
      <c r="J309" s="102" t="s">
        <v>274</v>
      </c>
      <c r="K309" s="100" t="s">
        <v>251</v>
      </c>
      <c r="L309" s="102" t="s">
        <v>286</v>
      </c>
      <c r="M309" s="102" t="s">
        <v>281</v>
      </c>
      <c r="N309" t="str">
        <f t="shared" ref="N309:N311" si="55">J309</f>
        <v>該当しない
N/A</v>
      </c>
      <c r="O309" t="str">
        <f t="shared" si="49"/>
        <v>No</v>
      </c>
    </row>
    <row r="310" spans="1:15" ht="81">
      <c r="A310" s="94" t="s">
        <v>997</v>
      </c>
      <c r="B310" s="94" t="s">
        <v>996</v>
      </c>
      <c r="C310" s="94" t="s">
        <v>944</v>
      </c>
      <c r="D310" s="94" t="s">
        <v>316</v>
      </c>
      <c r="E310" s="91" t="e">
        <v>#REF!</v>
      </c>
      <c r="F310" s="91" t="e">
        <v>#REF!</v>
      </c>
      <c r="G310" s="91" t="e">
        <v>#REF!</v>
      </c>
      <c r="H310" s="91"/>
      <c r="I310" s="102"/>
      <c r="J310" s="102" t="s">
        <v>274</v>
      </c>
      <c r="K310" s="100" t="s">
        <v>251</v>
      </c>
      <c r="L310" s="102" t="s">
        <v>286</v>
      </c>
      <c r="M310" s="102" t="s">
        <v>281</v>
      </c>
      <c r="N310" t="str">
        <f t="shared" si="55"/>
        <v>該当しない
N/A</v>
      </c>
      <c r="O310" t="str">
        <f t="shared" si="49"/>
        <v>No</v>
      </c>
    </row>
    <row r="311" spans="1:15" ht="81">
      <c r="A311" s="94" t="s">
        <v>998</v>
      </c>
      <c r="B311" s="94" t="s">
        <v>999</v>
      </c>
      <c r="C311" s="94" t="s">
        <v>1000</v>
      </c>
      <c r="D311" s="94" t="s">
        <v>316</v>
      </c>
      <c r="E311" s="91" t="e">
        <v>#REF!</v>
      </c>
      <c r="F311" s="91" t="e">
        <v>#REF!</v>
      </c>
      <c r="G311" s="91" t="e">
        <v>#REF!</v>
      </c>
      <c r="H311" s="91"/>
      <c r="I311" s="102"/>
      <c r="J311" s="102" t="s">
        <v>250</v>
      </c>
      <c r="K311" s="100" t="s">
        <v>251</v>
      </c>
      <c r="L311" s="102" t="s">
        <v>286</v>
      </c>
      <c r="M311" s="102" t="s">
        <v>253</v>
      </c>
      <c r="N311" t="str">
        <f t="shared" si="55"/>
        <v>未定
TBD</v>
      </c>
      <c r="O311" t="str">
        <f t="shared" si="49"/>
        <v>TBD</v>
      </c>
    </row>
    <row r="312" spans="1:15" ht="256.5">
      <c r="A312" s="94" t="s">
        <v>1001</v>
      </c>
      <c r="B312" s="94" t="s">
        <v>999</v>
      </c>
      <c r="C312" s="94" t="s">
        <v>1002</v>
      </c>
      <c r="D312" s="94" t="s">
        <v>1003</v>
      </c>
      <c r="E312" s="91" t="e">
        <v>#REF!</v>
      </c>
      <c r="F312" s="91" t="e">
        <v>#REF!</v>
      </c>
      <c r="G312" s="91" t="e">
        <v>#REF!</v>
      </c>
      <c r="H312" s="91"/>
      <c r="I312" s="103" t="s">
        <v>393</v>
      </c>
      <c r="J312" s="102"/>
      <c r="K312" s="100" t="s">
        <v>251</v>
      </c>
      <c r="L312" s="102" t="s">
        <v>269</v>
      </c>
      <c r="M312" s="102" t="s">
        <v>253</v>
      </c>
      <c r="N312" t="str">
        <f t="shared" ref="N312:N313" si="56">I312</f>
        <v>該当しない
N/A</v>
      </c>
      <c r="O312" t="str">
        <f t="shared" si="49"/>
        <v>No</v>
      </c>
    </row>
    <row r="313" spans="1:15" ht="216">
      <c r="A313" s="94" t="s">
        <v>1004</v>
      </c>
      <c r="B313" s="94" t="s">
        <v>999</v>
      </c>
      <c r="C313" s="94" t="s">
        <v>1005</v>
      </c>
      <c r="D313" s="94" t="s">
        <v>1006</v>
      </c>
      <c r="E313" s="91" t="e">
        <v>#REF!</v>
      </c>
      <c r="F313" s="91" t="e">
        <v>#REF!</v>
      </c>
      <c r="G313" s="91" t="e">
        <v>#REF!</v>
      </c>
      <c r="H313" s="91"/>
      <c r="I313" s="102" t="s">
        <v>267</v>
      </c>
      <c r="J313" s="102"/>
      <c r="K313" s="100" t="s">
        <v>251</v>
      </c>
      <c r="L313" s="102" t="s">
        <v>269</v>
      </c>
      <c r="M313" s="102" t="s">
        <v>253</v>
      </c>
      <c r="N313" t="str">
        <f t="shared" si="56"/>
        <v>該当する
Application period ends by the end of January 2023</v>
      </c>
      <c r="O313" t="str">
        <f t="shared" si="49"/>
        <v>Yes</v>
      </c>
    </row>
    <row r="314" spans="1:15" ht="148.5">
      <c r="A314" s="94" t="s">
        <v>1007</v>
      </c>
      <c r="B314" s="94" t="s">
        <v>999</v>
      </c>
      <c r="C314" s="94" t="s">
        <v>1008</v>
      </c>
      <c r="D314" s="94" t="s">
        <v>316</v>
      </c>
      <c r="E314" s="91" t="e">
        <v>#REF!</v>
      </c>
      <c r="F314" s="91" t="e">
        <v>#REF!</v>
      </c>
      <c r="G314" s="91" t="e">
        <v>#REF!</v>
      </c>
      <c r="H314" s="91"/>
      <c r="I314" s="102" t="s">
        <v>393</v>
      </c>
      <c r="J314" s="102" t="s">
        <v>393</v>
      </c>
      <c r="K314" s="100" t="s">
        <v>251</v>
      </c>
      <c r="L314" s="102" t="s">
        <v>252</v>
      </c>
      <c r="M314" s="102" t="s">
        <v>253</v>
      </c>
      <c r="N314" t="str">
        <f>IF(I314="該当する
Application period ends by the end of January 2023","該当する
Application period ends by the end of January 2023",IF(J314="該当する
Application period ends by the end of January 2023","該当する
Application period ends by the end of January 2023",IF(I314="未定
TBD","未定
TBD",IF(J314="未定
TBD","未定
TBD",IF(I314="該当しない
N/A","該当しない
N/A",IF(J314="該当しない
N/A","該当しない
N/A",""))))))</f>
        <v>該当しない
N/A</v>
      </c>
      <c r="O314" t="str">
        <f t="shared" si="49"/>
        <v>No</v>
      </c>
    </row>
    <row r="315" spans="1:15" ht="162">
      <c r="A315" s="94" t="s">
        <v>1010</v>
      </c>
      <c r="B315" s="94" t="s">
        <v>1011</v>
      </c>
      <c r="C315" s="94" t="s">
        <v>1012</v>
      </c>
      <c r="D315" s="94" t="s">
        <v>1013</v>
      </c>
      <c r="E315" s="91" t="e">
        <v>#REF!</v>
      </c>
      <c r="F315" s="91" t="e">
        <v>#REF!</v>
      </c>
      <c r="G315" s="91" t="e">
        <v>#REF!</v>
      </c>
      <c r="H315" s="91"/>
      <c r="I315" s="102"/>
      <c r="J315" s="102" t="s">
        <v>393</v>
      </c>
      <c r="K315" s="100" t="s">
        <v>251</v>
      </c>
      <c r="L315" s="102" t="s">
        <v>286</v>
      </c>
      <c r="M315" s="102" t="s">
        <v>253</v>
      </c>
      <c r="N315" t="str">
        <f>J315</f>
        <v>該当しない
N/A</v>
      </c>
      <c r="O315" t="str">
        <f t="shared" si="49"/>
        <v>No</v>
      </c>
    </row>
    <row r="316" spans="1:15" ht="94.5">
      <c r="A316" s="94" t="s">
        <v>1014</v>
      </c>
      <c r="B316" s="94" t="s">
        <v>1011</v>
      </c>
      <c r="C316" s="94" t="s">
        <v>1015</v>
      </c>
      <c r="D316" s="94" t="s">
        <v>1016</v>
      </c>
      <c r="E316" s="91" t="e">
        <v>#REF!</v>
      </c>
      <c r="F316" s="91" t="e">
        <v>#REF!</v>
      </c>
      <c r="G316" s="91" t="e">
        <v>#REF!</v>
      </c>
      <c r="H316" s="91"/>
      <c r="I316" s="102" t="s">
        <v>393</v>
      </c>
      <c r="J316" s="102"/>
      <c r="K316" s="100" t="s">
        <v>251</v>
      </c>
      <c r="L316" s="102" t="s">
        <v>269</v>
      </c>
      <c r="M316" s="102" t="s">
        <v>258</v>
      </c>
      <c r="N316" t="str">
        <f t="shared" ref="N316:N319" si="57">I316</f>
        <v>該当しない
N/A</v>
      </c>
      <c r="O316" t="str">
        <f t="shared" si="49"/>
        <v>No</v>
      </c>
    </row>
    <row r="317" spans="1:15" ht="121.5">
      <c r="A317" s="94" t="s">
        <v>1020</v>
      </c>
      <c r="B317" s="94" t="s">
        <v>1011</v>
      </c>
      <c r="C317" s="94" t="s">
        <v>1021</v>
      </c>
      <c r="D317" s="94" t="s">
        <v>1022</v>
      </c>
      <c r="E317" s="91" t="e">
        <v>#REF!</v>
      </c>
      <c r="F317" s="91" t="e">
        <v>#REF!</v>
      </c>
      <c r="G317" s="91" t="e">
        <v>#REF!</v>
      </c>
      <c r="H317" s="91"/>
      <c r="I317" s="102" t="s">
        <v>393</v>
      </c>
      <c r="J317" s="102"/>
      <c r="K317" s="100" t="s">
        <v>251</v>
      </c>
      <c r="L317" s="102" t="s">
        <v>269</v>
      </c>
      <c r="M317" s="102" t="s">
        <v>253</v>
      </c>
      <c r="N317" t="str">
        <f t="shared" si="57"/>
        <v>該当しない
N/A</v>
      </c>
      <c r="O317" t="str">
        <f t="shared" si="49"/>
        <v>No</v>
      </c>
    </row>
    <row r="318" spans="1:15" ht="162">
      <c r="A318" s="94" t="s">
        <v>1023</v>
      </c>
      <c r="B318" s="94" t="s">
        <v>1011</v>
      </c>
      <c r="C318" s="94" t="s">
        <v>1021</v>
      </c>
      <c r="D318" s="94" t="s">
        <v>1024</v>
      </c>
      <c r="E318" s="91" t="e">
        <v>#REF!</v>
      </c>
      <c r="F318" s="91" t="e">
        <v>#REF!</v>
      </c>
      <c r="G318" s="91" t="e">
        <v>#REF!</v>
      </c>
      <c r="H318" s="91"/>
      <c r="I318" s="102" t="s">
        <v>393</v>
      </c>
      <c r="J318" s="102"/>
      <c r="K318" s="100" t="s">
        <v>251</v>
      </c>
      <c r="L318" s="102" t="s">
        <v>269</v>
      </c>
      <c r="M318" s="102" t="s">
        <v>253</v>
      </c>
      <c r="N318" t="str">
        <f t="shared" si="57"/>
        <v>該当しない
N/A</v>
      </c>
      <c r="O318" t="str">
        <f t="shared" si="49"/>
        <v>No</v>
      </c>
    </row>
    <row r="319" spans="1:15" ht="135">
      <c r="A319" s="94" t="s">
        <v>1025</v>
      </c>
      <c r="B319" s="94" t="s">
        <v>1011</v>
      </c>
      <c r="C319" s="94" t="s">
        <v>1021</v>
      </c>
      <c r="D319" s="94" t="s">
        <v>1026</v>
      </c>
      <c r="E319" s="91" t="e">
        <v>#REF!</v>
      </c>
      <c r="F319" s="91" t="e">
        <v>#REF!</v>
      </c>
      <c r="G319" s="91" t="e">
        <v>#REF!</v>
      </c>
      <c r="H319" s="91"/>
      <c r="I319" s="102" t="s">
        <v>393</v>
      </c>
      <c r="J319" s="102"/>
      <c r="K319" s="100" t="s">
        <v>251</v>
      </c>
      <c r="L319" s="102" t="s">
        <v>269</v>
      </c>
      <c r="M319" s="102" t="s">
        <v>253</v>
      </c>
      <c r="N319" t="str">
        <f t="shared" si="57"/>
        <v>該当しない
N/A</v>
      </c>
      <c r="O319" t="str">
        <f t="shared" si="49"/>
        <v>No</v>
      </c>
    </row>
    <row r="320" spans="1:15" ht="162">
      <c r="A320" s="94" t="s">
        <v>1330</v>
      </c>
      <c r="B320" s="94" t="s">
        <v>1011</v>
      </c>
      <c r="C320" s="94" t="s">
        <v>1331</v>
      </c>
      <c r="D320" s="94" t="s">
        <v>1332</v>
      </c>
      <c r="E320" s="91" t="e">
        <v>#REF!</v>
      </c>
      <c r="F320" s="91" t="e">
        <v>#REF!</v>
      </c>
      <c r="G320" s="91" t="e">
        <v>#REF!</v>
      </c>
      <c r="H320" s="91"/>
      <c r="I320" s="102" t="s">
        <v>1333</v>
      </c>
      <c r="J320" s="102" t="s">
        <v>393</v>
      </c>
      <c r="K320" s="100" t="s">
        <v>251</v>
      </c>
      <c r="L320" s="102" t="s">
        <v>286</v>
      </c>
      <c r="M320" s="102" t="s">
        <v>1334</v>
      </c>
      <c r="N320" t="str">
        <f t="shared" ref="N320:N323" si="58">J320</f>
        <v>該当しない
N/A</v>
      </c>
      <c r="O320" t="str">
        <f t="shared" si="49"/>
        <v>No</v>
      </c>
    </row>
    <row r="321" spans="1:15" ht="162">
      <c r="A321" s="94" t="s">
        <v>1335</v>
      </c>
      <c r="B321" s="94" t="s">
        <v>1011</v>
      </c>
      <c r="C321" s="94" t="s">
        <v>1331</v>
      </c>
      <c r="D321" s="94" t="s">
        <v>1332</v>
      </c>
      <c r="E321" s="91" t="e">
        <v>#REF!</v>
      </c>
      <c r="F321" s="91" t="e">
        <v>#REF!</v>
      </c>
      <c r="G321" s="91" t="e">
        <v>#REF!</v>
      </c>
      <c r="H321" s="91"/>
      <c r="I321" s="102" t="s">
        <v>1333</v>
      </c>
      <c r="J321" s="102" t="s">
        <v>393</v>
      </c>
      <c r="K321" s="100" t="s">
        <v>251</v>
      </c>
      <c r="L321" s="102" t="s">
        <v>286</v>
      </c>
      <c r="M321" s="102" t="s">
        <v>1334</v>
      </c>
      <c r="N321" t="str">
        <f t="shared" si="58"/>
        <v>該当しない
N/A</v>
      </c>
      <c r="O321" t="str">
        <f t="shared" si="49"/>
        <v>No</v>
      </c>
    </row>
    <row r="322" spans="1:15" ht="108">
      <c r="A322" s="94" t="s">
        <v>1027</v>
      </c>
      <c r="B322" s="94" t="s">
        <v>1011</v>
      </c>
      <c r="C322" s="94" t="s">
        <v>1028</v>
      </c>
      <c r="D322" s="94" t="s">
        <v>812</v>
      </c>
      <c r="E322" s="91" t="e">
        <v>#REF!</v>
      </c>
      <c r="F322" s="91" t="e">
        <v>#REF!</v>
      </c>
      <c r="G322" s="91" t="e">
        <v>#REF!</v>
      </c>
      <c r="H322" s="91"/>
      <c r="I322" s="102"/>
      <c r="J322" s="102" t="s">
        <v>393</v>
      </c>
      <c r="K322" s="100" t="s">
        <v>251</v>
      </c>
      <c r="L322" s="102" t="s">
        <v>286</v>
      </c>
      <c r="M322" s="102" t="s">
        <v>253</v>
      </c>
      <c r="N322" t="str">
        <f t="shared" si="58"/>
        <v>該当しない
N/A</v>
      </c>
      <c r="O322" t="str">
        <f t="shared" si="49"/>
        <v>No</v>
      </c>
    </row>
    <row r="323" spans="1:15" ht="121.5">
      <c r="A323" s="94" t="s">
        <v>1029</v>
      </c>
      <c r="B323" s="94" t="s">
        <v>1011</v>
      </c>
      <c r="C323" s="94" t="s">
        <v>1028</v>
      </c>
      <c r="D323" s="94" t="s">
        <v>1030</v>
      </c>
      <c r="E323" s="91" t="e">
        <v>#REF!</v>
      </c>
      <c r="F323" s="91" t="e">
        <v>#REF!</v>
      </c>
      <c r="G323" s="91" t="e">
        <v>#REF!</v>
      </c>
      <c r="H323" s="91"/>
      <c r="I323" s="102"/>
      <c r="J323" s="102" t="s">
        <v>393</v>
      </c>
      <c r="K323" s="100" t="s">
        <v>251</v>
      </c>
      <c r="L323" s="102" t="s">
        <v>286</v>
      </c>
      <c r="M323" s="102" t="s">
        <v>253</v>
      </c>
      <c r="N323" t="str">
        <f t="shared" si="58"/>
        <v>該当しない
N/A</v>
      </c>
      <c r="O323" t="str">
        <f t="shared" ref="O323:O386" si="59">IF(N323="未定
TBD","TBD",IF(N323="該当する
Application period ends by the end of January 2023","Yes","No"))</f>
        <v>No</v>
      </c>
    </row>
    <row r="324" spans="1:15" ht="256.5">
      <c r="A324" s="94" t="s">
        <v>1336</v>
      </c>
      <c r="B324" s="94" t="s">
        <v>1011</v>
      </c>
      <c r="C324" s="94" t="s">
        <v>1337</v>
      </c>
      <c r="D324" s="94" t="s">
        <v>1338</v>
      </c>
      <c r="E324" s="91" t="e">
        <v>#REF!</v>
      </c>
      <c r="F324" s="91" t="e">
        <v>#REF!</v>
      </c>
      <c r="G324" s="91" t="e">
        <v>#REF!</v>
      </c>
      <c r="H324" s="91"/>
      <c r="I324" s="102" t="s">
        <v>393</v>
      </c>
      <c r="J324" s="102" t="s">
        <v>393</v>
      </c>
      <c r="K324" s="100" t="s">
        <v>251</v>
      </c>
      <c r="L324" s="102" t="s">
        <v>252</v>
      </c>
      <c r="M324" s="102" t="s">
        <v>253</v>
      </c>
      <c r="N324" t="str">
        <f t="shared" ref="N324:N325" si="60">IF(I324="該当する
Application period ends by the end of January 2023","該当する
Application period ends by the end of January 2023",IF(J324="該当する
Application period ends by the end of January 2023","該当する
Application period ends by the end of January 2023",IF(I324="未定
TBD","未定
TBD",IF(J324="未定
TBD","未定
TBD",IF(I324="該当しない
N/A","該当しない
N/A",IF(J324="該当しない
N/A","該当しない
N/A",""))))))</f>
        <v>該当しない
N/A</v>
      </c>
      <c r="O324" t="str">
        <f t="shared" si="59"/>
        <v>No</v>
      </c>
    </row>
    <row r="325" spans="1:15" ht="243">
      <c r="A325" s="94" t="s">
        <v>1339</v>
      </c>
      <c r="B325" s="94" t="s">
        <v>1011</v>
      </c>
      <c r="C325" s="94" t="s">
        <v>1340</v>
      </c>
      <c r="D325" s="94" t="s">
        <v>1341</v>
      </c>
      <c r="E325" s="91" t="e">
        <v>#REF!</v>
      </c>
      <c r="F325" s="91" t="e">
        <v>#REF!</v>
      </c>
      <c r="G325" s="91" t="e">
        <v>#REF!</v>
      </c>
      <c r="H325" s="91"/>
      <c r="I325" s="102" t="s">
        <v>393</v>
      </c>
      <c r="J325" s="102" t="s">
        <v>393</v>
      </c>
      <c r="K325" s="100" t="s">
        <v>251</v>
      </c>
      <c r="L325" s="102" t="s">
        <v>252</v>
      </c>
      <c r="M325" s="102" t="s">
        <v>253</v>
      </c>
      <c r="N325" t="str">
        <f t="shared" si="60"/>
        <v>該当しない
N/A</v>
      </c>
      <c r="O325" t="str">
        <f t="shared" si="59"/>
        <v>No</v>
      </c>
    </row>
    <row r="326" spans="1:15" ht="94.5">
      <c r="A326" s="94" t="s">
        <v>1342</v>
      </c>
      <c r="B326" s="94" t="s">
        <v>1011</v>
      </c>
      <c r="C326" s="94" t="s">
        <v>1032</v>
      </c>
      <c r="D326" s="94" t="s">
        <v>1033</v>
      </c>
      <c r="E326" s="91" t="e">
        <v>#REF!</v>
      </c>
      <c r="F326" s="91" t="e">
        <v>#REF!</v>
      </c>
      <c r="G326" s="91" t="e">
        <v>#REF!</v>
      </c>
      <c r="H326" s="91"/>
      <c r="I326" s="102" t="s">
        <v>393</v>
      </c>
      <c r="J326" s="102"/>
      <c r="K326" s="100" t="s">
        <v>251</v>
      </c>
      <c r="L326" s="102" t="s">
        <v>269</v>
      </c>
      <c r="M326" s="102" t="s">
        <v>253</v>
      </c>
      <c r="N326" t="str">
        <f>I326</f>
        <v>該当しない
N/A</v>
      </c>
      <c r="O326" t="str">
        <f t="shared" si="59"/>
        <v>No</v>
      </c>
    </row>
    <row r="327" spans="1:15" ht="148.5">
      <c r="A327" s="94" t="s">
        <v>1343</v>
      </c>
      <c r="B327" s="94" t="s">
        <v>1011</v>
      </c>
      <c r="C327" s="94" t="s">
        <v>1344</v>
      </c>
      <c r="D327" s="94" t="s">
        <v>1345</v>
      </c>
      <c r="E327" s="91" t="e">
        <v>#REF!</v>
      </c>
      <c r="F327" s="91" t="e">
        <v>#REF!</v>
      </c>
      <c r="G327" s="91" t="e">
        <v>#REF!</v>
      </c>
      <c r="H327" s="91"/>
      <c r="I327" s="102" t="s">
        <v>393</v>
      </c>
      <c r="J327" s="102" t="s">
        <v>393</v>
      </c>
      <c r="K327" s="100" t="s">
        <v>251</v>
      </c>
      <c r="L327" s="102" t="s">
        <v>252</v>
      </c>
      <c r="M327" s="102" t="s">
        <v>253</v>
      </c>
      <c r="N327" t="str">
        <f>IF(I327="該当する
Application period ends by the end of January 2023","該当する
Application period ends by the end of January 2023",IF(J327="該当する
Application period ends by the end of January 2023","該当する
Application period ends by the end of January 2023",IF(I327="未定
TBD","未定
TBD",IF(J327="未定
TBD","未定
TBD",IF(I327="該当しない
N/A","該当しない
N/A",IF(J327="該当しない
N/A","該当しない
N/A",""))))))</f>
        <v>該当しない
N/A</v>
      </c>
      <c r="O327" t="str">
        <f t="shared" si="59"/>
        <v>No</v>
      </c>
    </row>
    <row r="328" spans="1:15" ht="162">
      <c r="A328" s="94" t="s">
        <v>1346</v>
      </c>
      <c r="B328" s="94" t="s">
        <v>1035</v>
      </c>
      <c r="C328" s="94" t="s">
        <v>1347</v>
      </c>
      <c r="D328" s="94" t="s">
        <v>1348</v>
      </c>
      <c r="E328" s="91" t="e">
        <v>#REF!</v>
      </c>
      <c r="F328" s="91" t="e">
        <v>#REF!</v>
      </c>
      <c r="G328" s="91" t="e">
        <v>#REF!</v>
      </c>
      <c r="H328" s="91"/>
      <c r="I328" s="102" t="s">
        <v>338</v>
      </c>
      <c r="J328" s="102"/>
      <c r="K328" s="100" t="s">
        <v>251</v>
      </c>
      <c r="L328" s="102" t="s">
        <v>269</v>
      </c>
      <c r="M328" s="102" t="s">
        <v>275</v>
      </c>
      <c r="N328" t="str">
        <f t="shared" ref="N328:N333" si="61">I328</f>
        <v>該当する
Application period ends by the end of January 2023</v>
      </c>
      <c r="O328" t="str">
        <f t="shared" si="59"/>
        <v>Yes</v>
      </c>
    </row>
    <row r="329" spans="1:15" ht="243">
      <c r="A329" s="94" t="s">
        <v>1349</v>
      </c>
      <c r="B329" s="94" t="s">
        <v>1035</v>
      </c>
      <c r="C329" s="94" t="s">
        <v>1347</v>
      </c>
      <c r="D329" s="94" t="s">
        <v>1350</v>
      </c>
      <c r="E329" s="91" t="e">
        <v>#REF!</v>
      </c>
      <c r="F329" s="91" t="e">
        <v>#REF!</v>
      </c>
      <c r="G329" s="91" t="e">
        <v>#REF!</v>
      </c>
      <c r="H329" s="91"/>
      <c r="I329" s="102" t="s">
        <v>338</v>
      </c>
      <c r="J329" s="102"/>
      <c r="K329" s="100" t="s">
        <v>251</v>
      </c>
      <c r="L329" s="102" t="s">
        <v>269</v>
      </c>
      <c r="M329" s="102" t="s">
        <v>275</v>
      </c>
      <c r="N329" t="str">
        <f t="shared" si="61"/>
        <v>該当する
Application period ends by the end of January 2023</v>
      </c>
      <c r="O329" t="str">
        <f t="shared" si="59"/>
        <v>Yes</v>
      </c>
    </row>
    <row r="330" spans="1:15" ht="243">
      <c r="A330" s="94" t="s">
        <v>1351</v>
      </c>
      <c r="B330" s="94" t="s">
        <v>1035</v>
      </c>
      <c r="C330" s="94" t="s">
        <v>1347</v>
      </c>
      <c r="D330" s="94" t="s">
        <v>1350</v>
      </c>
      <c r="E330" s="91" t="e">
        <v>#REF!</v>
      </c>
      <c r="F330" s="91" t="e">
        <v>#REF!</v>
      </c>
      <c r="G330" s="91" t="e">
        <v>#REF!</v>
      </c>
      <c r="H330" s="91"/>
      <c r="I330" s="102" t="s">
        <v>338</v>
      </c>
      <c r="J330" s="102"/>
      <c r="K330" s="100" t="s">
        <v>251</v>
      </c>
      <c r="L330" s="102" t="s">
        <v>269</v>
      </c>
      <c r="M330" s="102" t="s">
        <v>275</v>
      </c>
      <c r="N330" t="str">
        <f t="shared" si="61"/>
        <v>該当する
Application period ends by the end of January 2023</v>
      </c>
      <c r="O330" t="str">
        <f t="shared" si="59"/>
        <v>Yes</v>
      </c>
    </row>
    <row r="331" spans="1:15" ht="243">
      <c r="A331" s="94" t="s">
        <v>1352</v>
      </c>
      <c r="B331" s="94" t="s">
        <v>1035</v>
      </c>
      <c r="C331" s="94" t="s">
        <v>1347</v>
      </c>
      <c r="D331" s="94" t="s">
        <v>1350</v>
      </c>
      <c r="E331" s="91" t="e">
        <v>#REF!</v>
      </c>
      <c r="F331" s="91" t="e">
        <v>#REF!</v>
      </c>
      <c r="G331" s="91" t="e">
        <v>#REF!</v>
      </c>
      <c r="H331" s="91"/>
      <c r="I331" s="102" t="s">
        <v>338</v>
      </c>
      <c r="J331" s="102"/>
      <c r="K331" s="100" t="s">
        <v>251</v>
      </c>
      <c r="L331" s="102" t="s">
        <v>269</v>
      </c>
      <c r="M331" s="102" t="s">
        <v>275</v>
      </c>
      <c r="N331" t="str">
        <f t="shared" si="61"/>
        <v>該当する
Application period ends by the end of January 2023</v>
      </c>
      <c r="O331" t="str">
        <f t="shared" si="59"/>
        <v>Yes</v>
      </c>
    </row>
    <row r="332" spans="1:15" ht="243">
      <c r="A332" s="94" t="s">
        <v>1353</v>
      </c>
      <c r="B332" s="94" t="s">
        <v>1035</v>
      </c>
      <c r="C332" s="94" t="s">
        <v>1347</v>
      </c>
      <c r="D332" s="94" t="s">
        <v>1350</v>
      </c>
      <c r="E332" s="91" t="e">
        <v>#REF!</v>
      </c>
      <c r="F332" s="91" t="e">
        <v>#REF!</v>
      </c>
      <c r="G332" s="91" t="e">
        <v>#REF!</v>
      </c>
      <c r="H332" s="91"/>
      <c r="I332" s="102" t="s">
        <v>338</v>
      </c>
      <c r="J332" s="102"/>
      <c r="K332" s="100" t="s">
        <v>251</v>
      </c>
      <c r="L332" s="102" t="s">
        <v>269</v>
      </c>
      <c r="M332" s="102" t="s">
        <v>275</v>
      </c>
      <c r="N332" t="str">
        <f t="shared" si="61"/>
        <v>該当する
Application period ends by the end of January 2023</v>
      </c>
      <c r="O332" t="str">
        <f t="shared" si="59"/>
        <v>Yes</v>
      </c>
    </row>
    <row r="333" spans="1:15" ht="243">
      <c r="A333" s="94" t="s">
        <v>1354</v>
      </c>
      <c r="B333" s="94" t="s">
        <v>1035</v>
      </c>
      <c r="C333" s="94" t="s">
        <v>1347</v>
      </c>
      <c r="D333" s="94" t="s">
        <v>1355</v>
      </c>
      <c r="E333" s="91" t="e">
        <v>#REF!</v>
      </c>
      <c r="F333" s="91" t="e">
        <v>#REF!</v>
      </c>
      <c r="G333" s="91" t="e">
        <v>#REF!</v>
      </c>
      <c r="H333" s="91"/>
      <c r="I333" s="102" t="s">
        <v>338</v>
      </c>
      <c r="J333" s="102"/>
      <c r="K333" s="100" t="s">
        <v>251</v>
      </c>
      <c r="L333" s="102" t="s">
        <v>269</v>
      </c>
      <c r="M333" s="102" t="s">
        <v>275</v>
      </c>
      <c r="N333" t="str">
        <f t="shared" si="61"/>
        <v>該当する
Application period ends by the end of January 2023</v>
      </c>
      <c r="O333" t="str">
        <f t="shared" si="59"/>
        <v>Yes</v>
      </c>
    </row>
    <row r="334" spans="1:15" ht="148.5">
      <c r="A334" s="94" t="s">
        <v>1356</v>
      </c>
      <c r="B334" s="94" t="s">
        <v>1035</v>
      </c>
      <c r="C334" s="94" t="s">
        <v>1347</v>
      </c>
      <c r="D334" s="94" t="s">
        <v>1357</v>
      </c>
      <c r="E334" s="91" t="e">
        <v>#REF!</v>
      </c>
      <c r="F334" s="91" t="e">
        <v>#REF!</v>
      </c>
      <c r="G334" s="91" t="e">
        <v>#REF!</v>
      </c>
      <c r="H334" s="91"/>
      <c r="I334" s="102" t="s">
        <v>338</v>
      </c>
      <c r="J334" s="102" t="s">
        <v>274</v>
      </c>
      <c r="K334" s="100" t="s">
        <v>251</v>
      </c>
      <c r="L334" s="102" t="s">
        <v>318</v>
      </c>
      <c r="M334" s="102" t="s">
        <v>281</v>
      </c>
      <c r="N334" t="str">
        <f t="shared" ref="N334:N335" si="62">IF(I334="該当する
Application period ends by the end of January 2023","該当する
Application period ends by the end of January 2023",IF(J334="該当する
Application period ends by the end of January 2023","該当する
Application period ends by the end of January 2023",IF(I334="未定
TBD","未定
TBD",IF(J334="未定
TBD","未定
TBD",IF(I334="該当しない
N/A","該当しない
N/A",IF(J334="該当しない
N/A","該当しない
N/A",""))))))</f>
        <v>該当する
Application period ends by the end of January 2023</v>
      </c>
      <c r="O334" t="str">
        <f t="shared" si="59"/>
        <v>Yes</v>
      </c>
    </row>
    <row r="335" spans="1:15" ht="148.5">
      <c r="A335" s="94" t="s">
        <v>1358</v>
      </c>
      <c r="B335" s="94" t="s">
        <v>1035</v>
      </c>
      <c r="C335" s="94" t="s">
        <v>1347</v>
      </c>
      <c r="D335" s="94" t="s">
        <v>1359</v>
      </c>
      <c r="E335" s="91" t="e">
        <v>#REF!</v>
      </c>
      <c r="F335" s="91" t="e">
        <v>#REF!</v>
      </c>
      <c r="G335" s="91" t="e">
        <v>#REF!</v>
      </c>
      <c r="H335" s="91"/>
      <c r="I335" s="102" t="s">
        <v>338</v>
      </c>
      <c r="J335" s="102" t="s">
        <v>274</v>
      </c>
      <c r="K335" s="100" t="s">
        <v>251</v>
      </c>
      <c r="L335" s="102" t="s">
        <v>318</v>
      </c>
      <c r="M335" s="102" t="s">
        <v>281</v>
      </c>
      <c r="N335" t="str">
        <f t="shared" si="62"/>
        <v>該当する
Application period ends by the end of January 2023</v>
      </c>
      <c r="O335" t="str">
        <f t="shared" si="59"/>
        <v>Yes</v>
      </c>
    </row>
    <row r="336" spans="1:15" ht="108">
      <c r="A336" s="94" t="s">
        <v>1360</v>
      </c>
      <c r="B336" s="94" t="s">
        <v>1046</v>
      </c>
      <c r="C336" s="94" t="s">
        <v>522</v>
      </c>
      <c r="D336" s="94" t="s">
        <v>1361</v>
      </c>
      <c r="E336" s="91" t="e">
        <v>#REF!</v>
      </c>
      <c r="F336" s="91" t="e">
        <v>#REF!</v>
      </c>
      <c r="G336" s="91" t="e">
        <v>#REF!</v>
      </c>
      <c r="H336" s="91"/>
      <c r="I336" s="102"/>
      <c r="J336" s="102" t="s">
        <v>393</v>
      </c>
      <c r="K336" s="100" t="s">
        <v>251</v>
      </c>
      <c r="L336" s="102" t="s">
        <v>286</v>
      </c>
      <c r="M336" s="102" t="s">
        <v>253</v>
      </c>
      <c r="N336" t="str">
        <f t="shared" ref="N336:N346" si="63">J336</f>
        <v>該当しない
N/A</v>
      </c>
      <c r="O336" t="str">
        <f t="shared" si="59"/>
        <v>No</v>
      </c>
    </row>
    <row r="337" spans="1:15" ht="108">
      <c r="A337" s="94" t="s">
        <v>1362</v>
      </c>
      <c r="B337" s="94" t="s">
        <v>1046</v>
      </c>
      <c r="C337" s="94" t="s">
        <v>522</v>
      </c>
      <c r="D337" s="94" t="s">
        <v>1361</v>
      </c>
      <c r="E337" s="91" t="e">
        <v>#REF!</v>
      </c>
      <c r="F337" s="91" t="e">
        <v>#REF!</v>
      </c>
      <c r="G337" s="91" t="e">
        <v>#REF!</v>
      </c>
      <c r="H337" s="91"/>
      <c r="I337" s="102"/>
      <c r="J337" s="102" t="s">
        <v>393</v>
      </c>
      <c r="K337" s="100" t="s">
        <v>251</v>
      </c>
      <c r="L337" s="102" t="s">
        <v>286</v>
      </c>
      <c r="M337" s="102" t="s">
        <v>253</v>
      </c>
      <c r="N337" t="str">
        <f t="shared" si="63"/>
        <v>該当しない
N/A</v>
      </c>
      <c r="O337" t="str">
        <f t="shared" si="59"/>
        <v>No</v>
      </c>
    </row>
    <row r="338" spans="1:15" ht="108">
      <c r="A338" s="94" t="s">
        <v>1363</v>
      </c>
      <c r="B338" s="94" t="s">
        <v>1046</v>
      </c>
      <c r="C338" s="94" t="s">
        <v>522</v>
      </c>
      <c r="D338" s="94" t="s">
        <v>1361</v>
      </c>
      <c r="E338" s="91" t="e">
        <v>#REF!</v>
      </c>
      <c r="F338" s="91" t="e">
        <v>#REF!</v>
      </c>
      <c r="G338" s="91" t="e">
        <v>#REF!</v>
      </c>
      <c r="H338" s="91"/>
      <c r="I338" s="102"/>
      <c r="J338" s="102" t="s">
        <v>393</v>
      </c>
      <c r="K338" s="100" t="s">
        <v>251</v>
      </c>
      <c r="L338" s="102" t="s">
        <v>286</v>
      </c>
      <c r="M338" s="102" t="s">
        <v>253</v>
      </c>
      <c r="N338" t="str">
        <f t="shared" si="63"/>
        <v>該当しない
N/A</v>
      </c>
      <c r="O338" t="str">
        <f t="shared" si="59"/>
        <v>No</v>
      </c>
    </row>
    <row r="339" spans="1:15" ht="108">
      <c r="A339" s="94" t="s">
        <v>1364</v>
      </c>
      <c r="B339" s="94" t="s">
        <v>1046</v>
      </c>
      <c r="C339" s="94" t="s">
        <v>522</v>
      </c>
      <c r="D339" s="94" t="s">
        <v>1361</v>
      </c>
      <c r="E339" s="91" t="e">
        <v>#REF!</v>
      </c>
      <c r="F339" s="91" t="e">
        <v>#REF!</v>
      </c>
      <c r="G339" s="91" t="e">
        <v>#REF!</v>
      </c>
      <c r="H339" s="91"/>
      <c r="I339" s="102"/>
      <c r="J339" s="102" t="s">
        <v>393</v>
      </c>
      <c r="K339" s="100" t="s">
        <v>251</v>
      </c>
      <c r="L339" s="102" t="s">
        <v>286</v>
      </c>
      <c r="M339" s="102" t="s">
        <v>253</v>
      </c>
      <c r="N339" t="str">
        <f t="shared" si="63"/>
        <v>該当しない
N/A</v>
      </c>
      <c r="O339" t="str">
        <f t="shared" si="59"/>
        <v>No</v>
      </c>
    </row>
    <row r="340" spans="1:15" ht="108">
      <c r="A340" s="94" t="s">
        <v>1365</v>
      </c>
      <c r="B340" s="94" t="s">
        <v>1046</v>
      </c>
      <c r="C340" s="94" t="s">
        <v>522</v>
      </c>
      <c r="D340" s="94" t="s">
        <v>1361</v>
      </c>
      <c r="E340" s="91" t="e">
        <v>#REF!</v>
      </c>
      <c r="F340" s="91" t="e">
        <v>#REF!</v>
      </c>
      <c r="G340" s="91" t="e">
        <v>#REF!</v>
      </c>
      <c r="H340" s="91"/>
      <c r="I340" s="102"/>
      <c r="J340" s="102" t="s">
        <v>393</v>
      </c>
      <c r="K340" s="100" t="s">
        <v>251</v>
      </c>
      <c r="L340" s="102" t="s">
        <v>286</v>
      </c>
      <c r="M340" s="102" t="s">
        <v>253</v>
      </c>
      <c r="N340" t="str">
        <f t="shared" si="63"/>
        <v>該当しない
N/A</v>
      </c>
      <c r="O340" t="str">
        <f t="shared" si="59"/>
        <v>No</v>
      </c>
    </row>
    <row r="341" spans="1:15" ht="108">
      <c r="A341" s="94" t="s">
        <v>1366</v>
      </c>
      <c r="B341" s="94" t="s">
        <v>1046</v>
      </c>
      <c r="C341" s="94" t="s">
        <v>522</v>
      </c>
      <c r="D341" s="94" t="s">
        <v>1361</v>
      </c>
      <c r="E341" s="91" t="e">
        <v>#REF!</v>
      </c>
      <c r="F341" s="91" t="e">
        <v>#REF!</v>
      </c>
      <c r="G341" s="91" t="e">
        <v>#REF!</v>
      </c>
      <c r="H341" s="91"/>
      <c r="I341" s="102"/>
      <c r="J341" s="102" t="s">
        <v>393</v>
      </c>
      <c r="K341" s="100" t="s">
        <v>251</v>
      </c>
      <c r="L341" s="102" t="s">
        <v>286</v>
      </c>
      <c r="M341" s="102" t="s">
        <v>253</v>
      </c>
      <c r="N341" t="str">
        <f t="shared" si="63"/>
        <v>該当しない
N/A</v>
      </c>
      <c r="O341" t="str">
        <f t="shared" si="59"/>
        <v>No</v>
      </c>
    </row>
    <row r="342" spans="1:15" ht="108">
      <c r="A342" s="94" t="s">
        <v>1367</v>
      </c>
      <c r="B342" s="94" t="s">
        <v>1046</v>
      </c>
      <c r="C342" s="94" t="s">
        <v>522</v>
      </c>
      <c r="D342" s="94" t="s">
        <v>1361</v>
      </c>
      <c r="E342" s="91" t="e">
        <v>#REF!</v>
      </c>
      <c r="F342" s="91" t="e">
        <v>#REF!</v>
      </c>
      <c r="G342" s="91" t="e">
        <v>#REF!</v>
      </c>
      <c r="H342" s="91"/>
      <c r="I342" s="102"/>
      <c r="J342" s="102" t="s">
        <v>393</v>
      </c>
      <c r="K342" s="100" t="s">
        <v>251</v>
      </c>
      <c r="L342" s="102" t="s">
        <v>286</v>
      </c>
      <c r="M342" s="102" t="s">
        <v>253</v>
      </c>
      <c r="N342" t="str">
        <f t="shared" si="63"/>
        <v>該当しない
N/A</v>
      </c>
      <c r="O342" t="str">
        <f t="shared" si="59"/>
        <v>No</v>
      </c>
    </row>
    <row r="343" spans="1:15" ht="108">
      <c r="A343" s="94" t="s">
        <v>1368</v>
      </c>
      <c r="B343" s="94" t="s">
        <v>1046</v>
      </c>
      <c r="C343" s="94" t="s">
        <v>522</v>
      </c>
      <c r="D343" s="94" t="s">
        <v>1361</v>
      </c>
      <c r="E343" s="91" t="e">
        <v>#REF!</v>
      </c>
      <c r="F343" s="91" t="e">
        <v>#REF!</v>
      </c>
      <c r="G343" s="91" t="e">
        <v>#REF!</v>
      </c>
      <c r="H343" s="91"/>
      <c r="I343" s="102"/>
      <c r="J343" s="102" t="s">
        <v>393</v>
      </c>
      <c r="K343" s="100" t="s">
        <v>251</v>
      </c>
      <c r="L343" s="102" t="s">
        <v>286</v>
      </c>
      <c r="M343" s="102" t="s">
        <v>253</v>
      </c>
      <c r="N343" t="str">
        <f t="shared" si="63"/>
        <v>該当しない
N/A</v>
      </c>
      <c r="O343" t="str">
        <f t="shared" si="59"/>
        <v>No</v>
      </c>
    </row>
    <row r="344" spans="1:15" ht="108">
      <c r="A344" s="94" t="s">
        <v>1369</v>
      </c>
      <c r="B344" s="94" t="s">
        <v>1046</v>
      </c>
      <c r="C344" s="94" t="s">
        <v>522</v>
      </c>
      <c r="D344" s="94" t="s">
        <v>1361</v>
      </c>
      <c r="E344" s="91" t="e">
        <v>#REF!</v>
      </c>
      <c r="F344" s="91" t="e">
        <v>#REF!</v>
      </c>
      <c r="G344" s="91" t="e">
        <v>#REF!</v>
      </c>
      <c r="H344" s="91"/>
      <c r="I344" s="102"/>
      <c r="J344" s="102" t="s">
        <v>393</v>
      </c>
      <c r="K344" s="100" t="s">
        <v>251</v>
      </c>
      <c r="L344" s="102" t="s">
        <v>286</v>
      </c>
      <c r="M344" s="102" t="s">
        <v>253</v>
      </c>
      <c r="N344" t="str">
        <f t="shared" si="63"/>
        <v>該当しない
N/A</v>
      </c>
      <c r="O344" t="str">
        <f t="shared" si="59"/>
        <v>No</v>
      </c>
    </row>
    <row r="345" spans="1:15" ht="108">
      <c r="A345" s="94" t="s">
        <v>1370</v>
      </c>
      <c r="B345" s="94" t="s">
        <v>1046</v>
      </c>
      <c r="C345" s="94" t="s">
        <v>522</v>
      </c>
      <c r="D345" s="94" t="s">
        <v>1361</v>
      </c>
      <c r="E345" s="91" t="e">
        <v>#REF!</v>
      </c>
      <c r="F345" s="91" t="e">
        <v>#REF!</v>
      </c>
      <c r="G345" s="91" t="e">
        <v>#REF!</v>
      </c>
      <c r="H345" s="91"/>
      <c r="I345" s="102"/>
      <c r="J345" s="102" t="s">
        <v>393</v>
      </c>
      <c r="K345" s="100" t="s">
        <v>251</v>
      </c>
      <c r="L345" s="102" t="s">
        <v>286</v>
      </c>
      <c r="M345" s="102" t="s">
        <v>253</v>
      </c>
      <c r="N345" t="str">
        <f t="shared" si="63"/>
        <v>該当しない
N/A</v>
      </c>
      <c r="O345" t="str">
        <f t="shared" si="59"/>
        <v>No</v>
      </c>
    </row>
    <row r="346" spans="1:15" ht="108">
      <c r="A346" s="94" t="s">
        <v>1371</v>
      </c>
      <c r="B346" s="94" t="s">
        <v>1046</v>
      </c>
      <c r="C346" s="94" t="s">
        <v>522</v>
      </c>
      <c r="D346" s="94" t="s">
        <v>1361</v>
      </c>
      <c r="E346" s="91" t="e">
        <v>#REF!</v>
      </c>
      <c r="F346" s="91" t="e">
        <v>#REF!</v>
      </c>
      <c r="G346" s="91" t="e">
        <v>#REF!</v>
      </c>
      <c r="H346" s="91"/>
      <c r="I346" s="102"/>
      <c r="J346" s="102" t="s">
        <v>393</v>
      </c>
      <c r="K346" s="100" t="s">
        <v>251</v>
      </c>
      <c r="L346" s="102" t="s">
        <v>286</v>
      </c>
      <c r="M346" s="102" t="s">
        <v>253</v>
      </c>
      <c r="N346" t="str">
        <f t="shared" si="63"/>
        <v>該当しない
N/A</v>
      </c>
      <c r="O346" t="str">
        <f t="shared" si="59"/>
        <v>No</v>
      </c>
    </row>
    <row r="347" spans="1:15" ht="175.5">
      <c r="A347" s="94" t="s">
        <v>1372</v>
      </c>
      <c r="B347" s="94" t="s">
        <v>1046</v>
      </c>
      <c r="C347" s="94" t="s">
        <v>349</v>
      </c>
      <c r="D347" s="94" t="s">
        <v>1373</v>
      </c>
      <c r="E347" s="91" t="e">
        <v>#REF!</v>
      </c>
      <c r="F347" s="91" t="e">
        <v>#REF!</v>
      </c>
      <c r="G347" s="91" t="e">
        <v>#REF!</v>
      </c>
      <c r="H347" s="91"/>
      <c r="I347" s="102" t="s">
        <v>250</v>
      </c>
      <c r="J347" s="102"/>
      <c r="K347" s="100" t="s">
        <v>251</v>
      </c>
      <c r="L347" s="102" t="s">
        <v>269</v>
      </c>
      <c r="M347" s="102" t="s">
        <v>253</v>
      </c>
      <c r="N347" t="str">
        <f t="shared" ref="N347:N350" si="64">I347</f>
        <v>未定
TBD</v>
      </c>
      <c r="O347" t="str">
        <f t="shared" si="59"/>
        <v>TBD</v>
      </c>
    </row>
    <row r="348" spans="1:15" ht="202.5">
      <c r="A348" s="94" t="s">
        <v>1374</v>
      </c>
      <c r="B348" s="94" t="s">
        <v>1046</v>
      </c>
      <c r="C348" s="94" t="s">
        <v>349</v>
      </c>
      <c r="D348" s="94" t="s">
        <v>1375</v>
      </c>
      <c r="E348" s="91" t="e">
        <v>#REF!</v>
      </c>
      <c r="F348" s="91" t="e">
        <v>#REF!</v>
      </c>
      <c r="G348" s="91" t="e">
        <v>#REF!</v>
      </c>
      <c r="H348" s="91"/>
      <c r="I348" s="102" t="s">
        <v>250</v>
      </c>
      <c r="J348" s="102"/>
      <c r="K348" s="100" t="s">
        <v>251</v>
      </c>
      <c r="L348" s="102" t="s">
        <v>269</v>
      </c>
      <c r="M348" s="102" t="s">
        <v>253</v>
      </c>
      <c r="N348" t="str">
        <f t="shared" si="64"/>
        <v>未定
TBD</v>
      </c>
      <c r="O348" t="str">
        <f t="shared" si="59"/>
        <v>TBD</v>
      </c>
    </row>
    <row r="349" spans="1:15" ht="175.5">
      <c r="A349" s="94" t="s">
        <v>1376</v>
      </c>
      <c r="B349" s="94" t="s">
        <v>1046</v>
      </c>
      <c r="C349" s="94" t="s">
        <v>349</v>
      </c>
      <c r="D349" s="94" t="s">
        <v>1377</v>
      </c>
      <c r="E349" s="91" t="e">
        <v>#REF!</v>
      </c>
      <c r="F349" s="91" t="e">
        <v>#REF!</v>
      </c>
      <c r="G349" s="91" t="e">
        <v>#REF!</v>
      </c>
      <c r="H349" s="91"/>
      <c r="I349" s="102" t="s">
        <v>250</v>
      </c>
      <c r="J349" s="102"/>
      <c r="K349" s="100" t="s">
        <v>251</v>
      </c>
      <c r="L349" s="102" t="s">
        <v>269</v>
      </c>
      <c r="M349" s="102" t="s">
        <v>253</v>
      </c>
      <c r="N349" t="str">
        <f t="shared" si="64"/>
        <v>未定
TBD</v>
      </c>
      <c r="O349" t="str">
        <f t="shared" si="59"/>
        <v>TBD</v>
      </c>
    </row>
    <row r="350" spans="1:15" ht="121.5">
      <c r="A350" s="94" t="s">
        <v>1378</v>
      </c>
      <c r="B350" s="94" t="s">
        <v>1046</v>
      </c>
      <c r="C350" s="94" t="s">
        <v>349</v>
      </c>
      <c r="D350" s="94" t="s">
        <v>1379</v>
      </c>
      <c r="E350" s="91" t="e">
        <v>#REF!</v>
      </c>
      <c r="F350" s="91" t="e">
        <v>#REF!</v>
      </c>
      <c r="G350" s="91" t="e">
        <v>#REF!</v>
      </c>
      <c r="H350" s="91"/>
      <c r="I350" s="102" t="s">
        <v>250</v>
      </c>
      <c r="J350" s="102"/>
      <c r="K350" s="100" t="s">
        <v>251</v>
      </c>
      <c r="L350" s="102" t="s">
        <v>269</v>
      </c>
      <c r="M350" s="102" t="s">
        <v>253</v>
      </c>
      <c r="N350" t="str">
        <f t="shared" si="64"/>
        <v>未定
TBD</v>
      </c>
      <c r="O350" t="str">
        <f t="shared" si="59"/>
        <v>TBD</v>
      </c>
    </row>
    <row r="351" spans="1:15" ht="81">
      <c r="A351" s="94" t="s">
        <v>1058</v>
      </c>
      <c r="B351" s="94" t="s">
        <v>1059</v>
      </c>
      <c r="C351" s="94" t="s">
        <v>1060</v>
      </c>
      <c r="D351" s="94" t="s">
        <v>316</v>
      </c>
      <c r="E351" s="91" t="e">
        <v>#REF!</v>
      </c>
      <c r="F351" s="91" t="e">
        <v>#REF!</v>
      </c>
      <c r="G351" s="91" t="e">
        <v>#REF!</v>
      </c>
      <c r="H351" s="91"/>
      <c r="I351" s="102"/>
      <c r="J351" s="102" t="s">
        <v>671</v>
      </c>
      <c r="K351" s="100" t="s">
        <v>251</v>
      </c>
      <c r="L351" s="102" t="s">
        <v>286</v>
      </c>
      <c r="M351" s="102" t="s">
        <v>673</v>
      </c>
      <c r="N351" t="str">
        <f t="shared" ref="N351:N355" si="65">J351</f>
        <v>該当しない
N/A</v>
      </c>
      <c r="O351" t="str">
        <f t="shared" si="59"/>
        <v>No</v>
      </c>
    </row>
    <row r="352" spans="1:15" ht="148.5">
      <c r="A352" s="94" t="s">
        <v>1061</v>
      </c>
      <c r="B352" s="94" t="s">
        <v>1059</v>
      </c>
      <c r="C352" s="94" t="s">
        <v>1062</v>
      </c>
      <c r="D352" s="94" t="s">
        <v>1063</v>
      </c>
      <c r="E352" s="91" t="e">
        <v>#REF!</v>
      </c>
      <c r="F352" s="91" t="e">
        <v>#REF!</v>
      </c>
      <c r="G352" s="91" t="e">
        <v>#REF!</v>
      </c>
      <c r="H352" s="91"/>
      <c r="I352" s="102"/>
      <c r="J352" s="102" t="s">
        <v>671</v>
      </c>
      <c r="K352" s="100" t="s">
        <v>251</v>
      </c>
      <c r="L352" s="102" t="s">
        <v>286</v>
      </c>
      <c r="M352" s="102" t="s">
        <v>673</v>
      </c>
      <c r="N352" t="str">
        <f t="shared" si="65"/>
        <v>該当しない
N/A</v>
      </c>
      <c r="O352" t="str">
        <f t="shared" si="59"/>
        <v>No</v>
      </c>
    </row>
    <row r="353" spans="1:15" ht="94.5">
      <c r="A353" s="94" t="s">
        <v>1064</v>
      </c>
      <c r="B353" s="94" t="s">
        <v>1059</v>
      </c>
      <c r="C353" s="94" t="s">
        <v>1062</v>
      </c>
      <c r="D353" s="94" t="s">
        <v>1065</v>
      </c>
      <c r="E353" s="91" t="e">
        <v>#REF!</v>
      </c>
      <c r="F353" s="91" t="e">
        <v>#REF!</v>
      </c>
      <c r="G353" s="91" t="e">
        <v>#REF!</v>
      </c>
      <c r="H353" s="91"/>
      <c r="I353" s="102"/>
      <c r="J353" s="102" t="s">
        <v>671</v>
      </c>
      <c r="K353" s="100" t="s">
        <v>251</v>
      </c>
      <c r="L353" s="102" t="s">
        <v>286</v>
      </c>
      <c r="M353" s="102" t="s">
        <v>673</v>
      </c>
      <c r="N353" t="str">
        <f t="shared" si="65"/>
        <v>該当しない
N/A</v>
      </c>
      <c r="O353" t="str">
        <f t="shared" si="59"/>
        <v>No</v>
      </c>
    </row>
    <row r="354" spans="1:15" ht="297">
      <c r="A354" s="94" t="s">
        <v>1380</v>
      </c>
      <c r="B354" s="94" t="s">
        <v>1067</v>
      </c>
      <c r="C354" s="94" t="s">
        <v>1381</v>
      </c>
      <c r="D354" s="94" t="s">
        <v>1382</v>
      </c>
      <c r="E354" s="91" t="e">
        <v>#REF!</v>
      </c>
      <c r="F354" s="91" t="e">
        <v>#REF!</v>
      </c>
      <c r="G354" s="91" t="e">
        <v>#REF!</v>
      </c>
      <c r="H354" s="91"/>
      <c r="I354" s="102"/>
      <c r="J354" s="102" t="s">
        <v>671</v>
      </c>
      <c r="K354" s="100" t="s">
        <v>251</v>
      </c>
      <c r="L354" s="102" t="s">
        <v>286</v>
      </c>
      <c r="M354" s="102" t="s">
        <v>673</v>
      </c>
      <c r="N354" t="str">
        <f t="shared" si="65"/>
        <v>該当しない
N/A</v>
      </c>
      <c r="O354" t="str">
        <f t="shared" si="59"/>
        <v>No</v>
      </c>
    </row>
    <row r="355" spans="1:15" ht="202.5">
      <c r="A355" s="94" t="s">
        <v>1072</v>
      </c>
      <c r="B355" s="94" t="s">
        <v>1073</v>
      </c>
      <c r="C355" s="94" t="s">
        <v>1074</v>
      </c>
      <c r="D355" s="94" t="s">
        <v>1075</v>
      </c>
      <c r="E355" s="91" t="e">
        <v>#REF!</v>
      </c>
      <c r="F355" s="91" t="e">
        <v>#REF!</v>
      </c>
      <c r="G355" s="91" t="e">
        <v>#REF!</v>
      </c>
      <c r="H355" s="91"/>
      <c r="I355" s="102"/>
      <c r="J355" s="102" t="s">
        <v>393</v>
      </c>
      <c r="K355" s="100" t="s">
        <v>251</v>
      </c>
      <c r="L355" s="102" t="s">
        <v>286</v>
      </c>
      <c r="M355" s="102" t="s">
        <v>673</v>
      </c>
      <c r="N355" t="str">
        <f t="shared" si="65"/>
        <v>該当しない
N/A</v>
      </c>
      <c r="O355" t="str">
        <f t="shared" si="59"/>
        <v>No</v>
      </c>
    </row>
    <row r="356" spans="1:15" ht="337.5">
      <c r="A356" s="94" t="s">
        <v>1076</v>
      </c>
      <c r="B356" s="94" t="s">
        <v>1073</v>
      </c>
      <c r="C356" s="94" t="s">
        <v>1077</v>
      </c>
      <c r="D356" s="94" t="s">
        <v>1078</v>
      </c>
      <c r="E356" s="91" t="e">
        <v>#REF!</v>
      </c>
      <c r="F356" s="91" t="e">
        <v>#REF!</v>
      </c>
      <c r="G356" s="91" t="e">
        <v>#REF!</v>
      </c>
      <c r="H356" s="91"/>
      <c r="I356" s="102" t="s">
        <v>267</v>
      </c>
      <c r="J356" s="102"/>
      <c r="K356" s="100" t="s">
        <v>251</v>
      </c>
      <c r="L356" s="102" t="s">
        <v>269</v>
      </c>
      <c r="M356" s="102" t="s">
        <v>253</v>
      </c>
      <c r="N356" t="str">
        <f>I356</f>
        <v>該当する
Application period ends by the end of January 2023</v>
      </c>
      <c r="O356" t="str">
        <f t="shared" si="59"/>
        <v>Yes</v>
      </c>
    </row>
    <row r="357" spans="1:15" ht="310.5">
      <c r="A357" s="94" t="s">
        <v>1383</v>
      </c>
      <c r="B357" s="94" t="s">
        <v>1073</v>
      </c>
      <c r="C357" s="94" t="s">
        <v>1384</v>
      </c>
      <c r="D357" s="94" t="s">
        <v>1385</v>
      </c>
      <c r="E357" s="91" t="e">
        <v>#REF!</v>
      </c>
      <c r="F357" s="91" t="e">
        <v>#REF!</v>
      </c>
      <c r="G357" s="91" t="e">
        <v>#REF!</v>
      </c>
      <c r="H357" s="91"/>
      <c r="I357" s="102"/>
      <c r="J357" s="102" t="s">
        <v>393</v>
      </c>
      <c r="K357" s="100" t="s">
        <v>251</v>
      </c>
      <c r="L357" s="102" t="s">
        <v>286</v>
      </c>
      <c r="M357" s="102" t="s">
        <v>673</v>
      </c>
      <c r="N357" t="str">
        <f t="shared" ref="N357:N359" si="66">J357</f>
        <v>該当しない
N/A</v>
      </c>
      <c r="O357" t="str">
        <f t="shared" si="59"/>
        <v>No</v>
      </c>
    </row>
    <row r="358" spans="1:15" ht="175.5">
      <c r="A358" s="94" t="s">
        <v>1079</v>
      </c>
      <c r="B358" s="94" t="s">
        <v>1073</v>
      </c>
      <c r="C358" s="94" t="s">
        <v>1080</v>
      </c>
      <c r="D358" s="94" t="s">
        <v>1081</v>
      </c>
      <c r="E358" s="91" t="e">
        <v>#REF!</v>
      </c>
      <c r="F358" s="91" t="e">
        <v>#REF!</v>
      </c>
      <c r="G358" s="91" t="e">
        <v>#REF!</v>
      </c>
      <c r="H358" s="91"/>
      <c r="I358" s="102"/>
      <c r="J358" s="102" t="s">
        <v>393</v>
      </c>
      <c r="K358" s="100" t="s">
        <v>251</v>
      </c>
      <c r="L358" s="102" t="s">
        <v>286</v>
      </c>
      <c r="M358" s="102" t="s">
        <v>673</v>
      </c>
      <c r="N358" t="str">
        <f t="shared" si="66"/>
        <v>該当しない
N/A</v>
      </c>
      <c r="O358" t="str">
        <f t="shared" si="59"/>
        <v>No</v>
      </c>
    </row>
    <row r="359" spans="1:15" ht="189">
      <c r="A359" s="94" t="s">
        <v>1082</v>
      </c>
      <c r="B359" s="94" t="s">
        <v>1073</v>
      </c>
      <c r="C359" s="94" t="s">
        <v>1083</v>
      </c>
      <c r="D359" s="94" t="s">
        <v>1084</v>
      </c>
      <c r="E359" s="91" t="e">
        <v>#REF!</v>
      </c>
      <c r="F359" s="91" t="e">
        <v>#REF!</v>
      </c>
      <c r="G359" s="91" t="e">
        <v>#REF!</v>
      </c>
      <c r="H359" s="91"/>
      <c r="I359" s="102"/>
      <c r="J359" s="102" t="s">
        <v>393</v>
      </c>
      <c r="K359" s="100" t="s">
        <v>251</v>
      </c>
      <c r="L359" s="102" t="s">
        <v>286</v>
      </c>
      <c r="M359" s="102" t="s">
        <v>673</v>
      </c>
      <c r="N359" t="str">
        <f t="shared" si="66"/>
        <v>該当しない
N/A</v>
      </c>
      <c r="O359" t="str">
        <f t="shared" si="59"/>
        <v>No</v>
      </c>
    </row>
    <row r="360" spans="1:15" ht="189">
      <c r="A360" s="94" t="s">
        <v>1386</v>
      </c>
      <c r="B360" s="94" t="s">
        <v>1073</v>
      </c>
      <c r="C360" s="94" t="s">
        <v>1086</v>
      </c>
      <c r="D360" s="94" t="s">
        <v>1387</v>
      </c>
      <c r="E360" s="91" t="e">
        <v>#REF!</v>
      </c>
      <c r="F360" s="91" t="e">
        <v>#REF!</v>
      </c>
      <c r="G360" s="91" t="e">
        <v>#REF!</v>
      </c>
      <c r="H360" s="91"/>
      <c r="I360" s="102" t="s">
        <v>267</v>
      </c>
      <c r="J360" s="102" t="s">
        <v>393</v>
      </c>
      <c r="K360" s="100" t="s">
        <v>251</v>
      </c>
      <c r="L360" s="102" t="s">
        <v>252</v>
      </c>
      <c r="M360" s="102" t="s">
        <v>253</v>
      </c>
      <c r="N360" t="str">
        <f t="shared" ref="N360:N361" si="67">IF(I360="該当する
Application period ends by the end of January 2023","該当する
Application period ends by the end of January 2023",IF(J360="該当する
Application period ends by the end of January 2023","該当する
Application period ends by the end of January 2023",IF(I360="未定
TBD","未定
TBD",IF(J360="未定
TBD","未定
TBD",IF(I360="該当しない
N/A","該当しない
N/A",IF(J360="該当しない
N/A","該当しない
N/A",""))))))</f>
        <v>該当する
Application period ends by the end of January 2023</v>
      </c>
      <c r="O360" t="str">
        <f t="shared" si="59"/>
        <v>Yes</v>
      </c>
    </row>
    <row r="361" spans="1:15" ht="409.5">
      <c r="A361" s="94" t="s">
        <v>1085</v>
      </c>
      <c r="B361" s="94" t="s">
        <v>1073</v>
      </c>
      <c r="C361" s="94" t="s">
        <v>1086</v>
      </c>
      <c r="D361" s="94" t="s">
        <v>1087</v>
      </c>
      <c r="E361" s="91" t="e">
        <v>#REF!</v>
      </c>
      <c r="F361" s="91" t="e">
        <v>#REF!</v>
      </c>
      <c r="G361" s="91" t="e">
        <v>#REF!</v>
      </c>
      <c r="H361" s="91"/>
      <c r="I361" s="102" t="s">
        <v>250</v>
      </c>
      <c r="J361" s="102" t="s">
        <v>393</v>
      </c>
      <c r="K361" s="100" t="s">
        <v>251</v>
      </c>
      <c r="L361" s="102" t="s">
        <v>252</v>
      </c>
      <c r="M361" s="102" t="s">
        <v>253</v>
      </c>
      <c r="N361" t="str">
        <f t="shared" si="67"/>
        <v>未定
TBD</v>
      </c>
      <c r="O361" t="str">
        <f t="shared" si="59"/>
        <v>TBD</v>
      </c>
    </row>
    <row r="362" spans="1:15" ht="121.5">
      <c r="A362" s="94" t="s">
        <v>1388</v>
      </c>
      <c r="B362" s="94" t="s">
        <v>1073</v>
      </c>
      <c r="C362" s="94" t="s">
        <v>1389</v>
      </c>
      <c r="D362" s="94" t="s">
        <v>1390</v>
      </c>
      <c r="E362" s="91" t="e">
        <v>#REF!</v>
      </c>
      <c r="F362" s="91" t="e">
        <v>#REF!</v>
      </c>
      <c r="G362" s="91" t="e">
        <v>#REF!</v>
      </c>
      <c r="H362" s="91"/>
      <c r="I362" s="102"/>
      <c r="J362" s="102" t="s">
        <v>393</v>
      </c>
      <c r="K362" s="100" t="s">
        <v>251</v>
      </c>
      <c r="L362" s="102" t="s">
        <v>286</v>
      </c>
      <c r="M362" s="102" t="s">
        <v>253</v>
      </c>
      <c r="N362" t="str">
        <f>J362</f>
        <v>該当しない
N/A</v>
      </c>
      <c r="O362" t="str">
        <f t="shared" si="59"/>
        <v>No</v>
      </c>
    </row>
    <row r="363" spans="1:15" ht="148.5">
      <c r="A363" s="94" t="s">
        <v>1096</v>
      </c>
      <c r="B363" s="94" t="s">
        <v>1073</v>
      </c>
      <c r="C363" s="94" t="s">
        <v>1097</v>
      </c>
      <c r="D363" s="94" t="s">
        <v>1098</v>
      </c>
      <c r="E363" s="91" t="e">
        <v>#REF!</v>
      </c>
      <c r="F363" s="91" t="e">
        <v>#REF!</v>
      </c>
      <c r="G363" s="91" t="e">
        <v>#REF!</v>
      </c>
      <c r="H363" s="91"/>
      <c r="I363" s="102" t="s">
        <v>250</v>
      </c>
      <c r="J363" s="102"/>
      <c r="K363" s="100" t="s">
        <v>251</v>
      </c>
      <c r="L363" s="102" t="s">
        <v>269</v>
      </c>
      <c r="M363" s="102" t="s">
        <v>258</v>
      </c>
      <c r="N363" t="str">
        <f>I363</f>
        <v>未定
TBD</v>
      </c>
      <c r="O363" t="str">
        <f t="shared" si="59"/>
        <v>TBD</v>
      </c>
    </row>
    <row r="364" spans="1:15" ht="202.5">
      <c r="A364" s="94" t="s">
        <v>1099</v>
      </c>
      <c r="B364" s="94" t="s">
        <v>1073</v>
      </c>
      <c r="C364" s="94" t="s">
        <v>1100</v>
      </c>
      <c r="D364" s="94" t="s">
        <v>1101</v>
      </c>
      <c r="E364" s="91" t="e">
        <v>#REF!</v>
      </c>
      <c r="F364" s="91" t="e">
        <v>#REF!</v>
      </c>
      <c r="G364" s="91" t="e">
        <v>#REF!</v>
      </c>
      <c r="H364" s="91"/>
      <c r="I364" s="102" t="s">
        <v>671</v>
      </c>
      <c r="J364" s="102" t="s">
        <v>393</v>
      </c>
      <c r="K364" s="100" t="s">
        <v>251</v>
      </c>
      <c r="L364" s="102" t="s">
        <v>252</v>
      </c>
      <c r="M364" s="102" t="s">
        <v>253</v>
      </c>
      <c r="N364" t="str">
        <f t="shared" ref="N364:N369" si="68">IF(I364="該当する
Application period ends by the end of January 2023","該当する
Application period ends by the end of January 2023",IF(J364="該当する
Application period ends by the end of January 2023","該当する
Application period ends by the end of January 2023",IF(I364="未定
TBD","未定
TBD",IF(J364="未定
TBD","未定
TBD",IF(I364="該当しない
N/A","該当しない
N/A",IF(J364="該当しない
N/A","該当しない
N/A",""))))))</f>
        <v>該当しない
N/A</v>
      </c>
      <c r="O364" t="str">
        <f t="shared" si="59"/>
        <v>No</v>
      </c>
    </row>
    <row r="365" spans="1:15" ht="202.5">
      <c r="A365" s="94" t="s">
        <v>1102</v>
      </c>
      <c r="B365" s="94" t="s">
        <v>1073</v>
      </c>
      <c r="C365" s="94" t="s">
        <v>1089</v>
      </c>
      <c r="D365" s="94" t="s">
        <v>1103</v>
      </c>
      <c r="E365" s="91" t="e">
        <v>#REF!</v>
      </c>
      <c r="F365" s="91" t="e">
        <v>#REF!</v>
      </c>
      <c r="G365" s="91" t="e">
        <v>#REF!</v>
      </c>
      <c r="H365" s="91"/>
      <c r="I365" s="102" t="s">
        <v>671</v>
      </c>
      <c r="J365" s="102" t="s">
        <v>393</v>
      </c>
      <c r="K365" s="100" t="s">
        <v>251</v>
      </c>
      <c r="L365" s="102" t="s">
        <v>252</v>
      </c>
      <c r="M365" s="102" t="s">
        <v>253</v>
      </c>
      <c r="N365" t="str">
        <f t="shared" si="68"/>
        <v>該当しない
N/A</v>
      </c>
      <c r="O365" t="str">
        <f t="shared" si="59"/>
        <v>No</v>
      </c>
    </row>
    <row r="366" spans="1:15" ht="229.5">
      <c r="A366" s="94" t="s">
        <v>1104</v>
      </c>
      <c r="B366" s="94" t="s">
        <v>1073</v>
      </c>
      <c r="C366" s="94" t="s">
        <v>1089</v>
      </c>
      <c r="D366" s="94" t="s">
        <v>1105</v>
      </c>
      <c r="E366" s="91" t="e">
        <v>#REF!</v>
      </c>
      <c r="F366" s="91" t="e">
        <v>#REF!</v>
      </c>
      <c r="G366" s="91" t="e">
        <v>#REF!</v>
      </c>
      <c r="H366" s="91"/>
      <c r="I366" s="102" t="s">
        <v>671</v>
      </c>
      <c r="J366" s="102" t="s">
        <v>393</v>
      </c>
      <c r="K366" s="100" t="s">
        <v>251</v>
      </c>
      <c r="L366" s="102" t="s">
        <v>252</v>
      </c>
      <c r="M366" s="102" t="s">
        <v>253</v>
      </c>
      <c r="N366" t="str">
        <f t="shared" si="68"/>
        <v>該当しない
N/A</v>
      </c>
      <c r="O366" t="str">
        <f t="shared" si="59"/>
        <v>No</v>
      </c>
    </row>
    <row r="367" spans="1:15" ht="229.5">
      <c r="A367" s="94" t="s">
        <v>1106</v>
      </c>
      <c r="B367" s="94" t="s">
        <v>1073</v>
      </c>
      <c r="C367" s="94" t="s">
        <v>1089</v>
      </c>
      <c r="D367" s="94" t="s">
        <v>1107</v>
      </c>
      <c r="E367" s="91" t="e">
        <v>#REF!</v>
      </c>
      <c r="F367" s="91" t="e">
        <v>#REF!</v>
      </c>
      <c r="G367" s="91" t="e">
        <v>#REF!</v>
      </c>
      <c r="H367" s="91"/>
      <c r="I367" s="102" t="s">
        <v>671</v>
      </c>
      <c r="J367" s="102" t="s">
        <v>393</v>
      </c>
      <c r="K367" s="100" t="s">
        <v>251</v>
      </c>
      <c r="L367" s="102" t="s">
        <v>252</v>
      </c>
      <c r="M367" s="102" t="s">
        <v>253</v>
      </c>
      <c r="N367" t="str">
        <f t="shared" si="68"/>
        <v>該当しない
N/A</v>
      </c>
      <c r="O367" t="str">
        <f t="shared" si="59"/>
        <v>No</v>
      </c>
    </row>
    <row r="368" spans="1:15" ht="202.5">
      <c r="A368" s="94" t="s">
        <v>1108</v>
      </c>
      <c r="B368" s="94" t="s">
        <v>1073</v>
      </c>
      <c r="C368" s="94" t="s">
        <v>1109</v>
      </c>
      <c r="D368" s="94" t="s">
        <v>1110</v>
      </c>
      <c r="E368" s="91" t="e">
        <v>#REF!</v>
      </c>
      <c r="F368" s="91" t="e">
        <v>#REF!</v>
      </c>
      <c r="G368" s="91" t="e">
        <v>#REF!</v>
      </c>
      <c r="H368" s="91"/>
      <c r="I368" s="102" t="s">
        <v>671</v>
      </c>
      <c r="J368" s="102" t="s">
        <v>393</v>
      </c>
      <c r="K368" s="100" t="s">
        <v>251</v>
      </c>
      <c r="L368" s="102" t="s">
        <v>252</v>
      </c>
      <c r="M368" s="102" t="s">
        <v>253</v>
      </c>
      <c r="N368" t="str">
        <f t="shared" si="68"/>
        <v>該当しない
N/A</v>
      </c>
      <c r="O368" t="str">
        <f t="shared" si="59"/>
        <v>No</v>
      </c>
    </row>
    <row r="369" spans="1:15" ht="189">
      <c r="A369" s="94" t="s">
        <v>1111</v>
      </c>
      <c r="B369" s="94" t="s">
        <v>1073</v>
      </c>
      <c r="C369" s="94" t="s">
        <v>1109</v>
      </c>
      <c r="D369" s="94" t="s">
        <v>1112</v>
      </c>
      <c r="E369" s="91" t="e">
        <v>#REF!</v>
      </c>
      <c r="F369" s="91" t="e">
        <v>#REF!</v>
      </c>
      <c r="G369" s="91" t="e">
        <v>#REF!</v>
      </c>
      <c r="H369" s="91"/>
      <c r="I369" s="102" t="s">
        <v>671</v>
      </c>
      <c r="J369" s="102" t="s">
        <v>393</v>
      </c>
      <c r="K369" s="100" t="s">
        <v>251</v>
      </c>
      <c r="L369" s="102" t="s">
        <v>252</v>
      </c>
      <c r="M369" s="102" t="s">
        <v>253</v>
      </c>
      <c r="N369" t="str">
        <f t="shared" si="68"/>
        <v>該当しない
N/A</v>
      </c>
      <c r="O369" t="str">
        <f t="shared" si="59"/>
        <v>No</v>
      </c>
    </row>
    <row r="370" spans="1:15" ht="108">
      <c r="A370" s="94" t="s">
        <v>1391</v>
      </c>
      <c r="B370" s="94" t="s">
        <v>1114</v>
      </c>
      <c r="C370" s="94" t="s">
        <v>1392</v>
      </c>
      <c r="D370" s="94" t="s">
        <v>1393</v>
      </c>
      <c r="E370" s="91" t="e">
        <v>#REF!</v>
      </c>
      <c r="F370" s="91" t="e">
        <v>#REF!</v>
      </c>
      <c r="G370" s="91" t="e">
        <v>#REF!</v>
      </c>
      <c r="H370" s="91"/>
      <c r="I370" s="102" t="s">
        <v>671</v>
      </c>
      <c r="J370" s="102" t="s">
        <v>1070</v>
      </c>
      <c r="K370" s="100" t="s">
        <v>251</v>
      </c>
      <c r="L370" s="102" t="s">
        <v>286</v>
      </c>
      <c r="M370" s="102" t="s">
        <v>251</v>
      </c>
      <c r="N370" t="str">
        <f t="shared" ref="N370:N375" si="69">J370</f>
        <v>未定
TBD</v>
      </c>
      <c r="O370" t="str">
        <f t="shared" si="59"/>
        <v>TBD</v>
      </c>
    </row>
    <row r="371" spans="1:15" ht="121.5">
      <c r="A371" s="94" t="s">
        <v>1113</v>
      </c>
      <c r="B371" s="94" t="s">
        <v>1114</v>
      </c>
      <c r="C371" s="94" t="s">
        <v>1115</v>
      </c>
      <c r="D371" s="94" t="s">
        <v>1116</v>
      </c>
      <c r="E371" s="91" t="e">
        <v>#REF!</v>
      </c>
      <c r="F371" s="91" t="e">
        <v>#REF!</v>
      </c>
      <c r="G371" s="91" t="e">
        <v>#REF!</v>
      </c>
      <c r="H371" s="91"/>
      <c r="I371" s="102" t="s">
        <v>671</v>
      </c>
      <c r="J371" s="102" t="s">
        <v>1070</v>
      </c>
      <c r="K371" s="100" t="s">
        <v>251</v>
      </c>
      <c r="L371" s="102" t="s">
        <v>286</v>
      </c>
      <c r="M371" s="102" t="s">
        <v>251</v>
      </c>
      <c r="N371" t="str">
        <f t="shared" si="69"/>
        <v>未定
TBD</v>
      </c>
      <c r="O371" t="str">
        <f t="shared" si="59"/>
        <v>TBD</v>
      </c>
    </row>
    <row r="372" spans="1:15" ht="162">
      <c r="A372" s="94" t="s">
        <v>1117</v>
      </c>
      <c r="B372" s="94" t="s">
        <v>1114</v>
      </c>
      <c r="C372" s="94" t="s">
        <v>1115</v>
      </c>
      <c r="D372" s="94" t="s">
        <v>1118</v>
      </c>
      <c r="E372" s="91" t="e">
        <v>#REF!</v>
      </c>
      <c r="F372" s="91" t="e">
        <v>#REF!</v>
      </c>
      <c r="G372" s="91" t="e">
        <v>#REF!</v>
      </c>
      <c r="H372" s="91"/>
      <c r="I372" s="102" t="s">
        <v>671</v>
      </c>
      <c r="J372" s="102" t="s">
        <v>1070</v>
      </c>
      <c r="K372" s="100" t="s">
        <v>251</v>
      </c>
      <c r="L372" s="102" t="s">
        <v>286</v>
      </c>
      <c r="M372" s="102" t="s">
        <v>251</v>
      </c>
      <c r="N372" t="str">
        <f t="shared" si="69"/>
        <v>未定
TBD</v>
      </c>
      <c r="O372" t="str">
        <f t="shared" si="59"/>
        <v>TBD</v>
      </c>
    </row>
    <row r="373" spans="1:15" ht="108">
      <c r="A373" s="94" t="s">
        <v>1119</v>
      </c>
      <c r="B373" s="94" t="s">
        <v>1114</v>
      </c>
      <c r="C373" s="94" t="s">
        <v>439</v>
      </c>
      <c r="D373" s="94" t="s">
        <v>1120</v>
      </c>
      <c r="E373" s="91" t="e">
        <v>#REF!</v>
      </c>
      <c r="F373" s="91" t="e">
        <v>#REF!</v>
      </c>
      <c r="G373" s="91" t="e">
        <v>#REF!</v>
      </c>
      <c r="H373" s="91"/>
      <c r="I373" s="102" t="s">
        <v>671</v>
      </c>
      <c r="J373" s="102" t="s">
        <v>1070</v>
      </c>
      <c r="K373" s="100" t="s">
        <v>251</v>
      </c>
      <c r="L373" s="102" t="s">
        <v>286</v>
      </c>
      <c r="M373" s="102" t="s">
        <v>251</v>
      </c>
      <c r="N373" t="str">
        <f t="shared" si="69"/>
        <v>未定
TBD</v>
      </c>
      <c r="O373" t="str">
        <f t="shared" si="59"/>
        <v>TBD</v>
      </c>
    </row>
    <row r="374" spans="1:15" ht="81">
      <c r="A374" s="94" t="s">
        <v>1394</v>
      </c>
      <c r="B374" s="94" t="s">
        <v>1114</v>
      </c>
      <c r="C374" s="94" t="s">
        <v>1395</v>
      </c>
      <c r="D374" s="94" t="s">
        <v>1396</v>
      </c>
      <c r="E374" s="91" t="e">
        <v>#REF!</v>
      </c>
      <c r="F374" s="91" t="e">
        <v>#REF!</v>
      </c>
      <c r="G374" s="91" t="e">
        <v>#REF!</v>
      </c>
      <c r="H374" s="91"/>
      <c r="I374" s="102" t="s">
        <v>671</v>
      </c>
      <c r="J374" s="102" t="s">
        <v>1070</v>
      </c>
      <c r="K374" s="100" t="s">
        <v>251</v>
      </c>
      <c r="L374" s="102" t="s">
        <v>286</v>
      </c>
      <c r="M374" s="102" t="s">
        <v>251</v>
      </c>
      <c r="N374" t="str">
        <f t="shared" si="69"/>
        <v>未定
TBD</v>
      </c>
      <c r="O374" t="str">
        <f t="shared" si="59"/>
        <v>TBD</v>
      </c>
    </row>
    <row r="375" spans="1:15" ht="135">
      <c r="A375" s="94" t="s">
        <v>1121</v>
      </c>
      <c r="B375" s="94" t="s">
        <v>1114</v>
      </c>
      <c r="C375" s="94" t="s">
        <v>1122</v>
      </c>
      <c r="D375" s="94" t="s">
        <v>1123</v>
      </c>
      <c r="E375" s="91" t="e">
        <v>#REF!</v>
      </c>
      <c r="F375" s="91" t="e">
        <v>#REF!</v>
      </c>
      <c r="G375" s="91" t="e">
        <v>#REF!</v>
      </c>
      <c r="H375" s="91"/>
      <c r="I375" s="102" t="s">
        <v>671</v>
      </c>
      <c r="J375" s="102" t="s">
        <v>1070</v>
      </c>
      <c r="K375" s="100" t="s">
        <v>251</v>
      </c>
      <c r="L375" s="102" t="s">
        <v>286</v>
      </c>
      <c r="M375" s="102" t="s">
        <v>251</v>
      </c>
      <c r="N375" t="str">
        <f t="shared" si="69"/>
        <v>未定
TBD</v>
      </c>
      <c r="O375" t="str">
        <f t="shared" si="59"/>
        <v>TBD</v>
      </c>
    </row>
    <row r="376" spans="1:15" ht="81">
      <c r="A376" s="94" t="s">
        <v>1397</v>
      </c>
      <c r="B376" s="94" t="s">
        <v>1398</v>
      </c>
      <c r="C376" s="94" t="s">
        <v>1270</v>
      </c>
      <c r="D376" s="94" t="s">
        <v>1399</v>
      </c>
      <c r="E376" s="91" t="e">
        <v>#REF!</v>
      </c>
      <c r="F376" s="91" t="e">
        <v>#REF!</v>
      </c>
      <c r="G376" s="91" t="e">
        <v>#REF!</v>
      </c>
      <c r="H376" s="91"/>
      <c r="I376" s="102"/>
      <c r="J376" s="102"/>
      <c r="K376" s="100" t="s">
        <v>251</v>
      </c>
      <c r="L376" s="102" t="s">
        <v>269</v>
      </c>
      <c r="M376" s="102" t="s">
        <v>673</v>
      </c>
      <c r="N376" t="s">
        <v>1400</v>
      </c>
      <c r="O376" t="str">
        <f t="shared" si="59"/>
        <v>No</v>
      </c>
    </row>
    <row r="377" spans="1:15" ht="67.5">
      <c r="A377" s="94" t="s">
        <v>1401</v>
      </c>
      <c r="B377" s="94" t="s">
        <v>1398</v>
      </c>
      <c r="C377" s="94" t="s">
        <v>1270</v>
      </c>
      <c r="D377" s="94" t="s">
        <v>1402</v>
      </c>
      <c r="E377" s="91" t="e">
        <v>#REF!</v>
      </c>
      <c r="F377" s="91" t="e">
        <v>#REF!</v>
      </c>
      <c r="G377" s="91" t="e">
        <v>#REF!</v>
      </c>
      <c r="H377" s="91"/>
      <c r="I377" s="102"/>
      <c r="J377" s="102"/>
      <c r="K377" s="100" t="s">
        <v>251</v>
      </c>
      <c r="L377" s="102" t="s">
        <v>269</v>
      </c>
      <c r="M377" s="102" t="s">
        <v>673</v>
      </c>
      <c r="N377" t="s">
        <v>1400</v>
      </c>
      <c r="O377" t="str">
        <f t="shared" si="59"/>
        <v>No</v>
      </c>
    </row>
    <row r="378" spans="1:15" ht="67.5">
      <c r="A378" s="94" t="s">
        <v>1403</v>
      </c>
      <c r="B378" s="94" t="s">
        <v>1398</v>
      </c>
      <c r="C378" s="94" t="s">
        <v>1270</v>
      </c>
      <c r="D378" s="94" t="s">
        <v>1404</v>
      </c>
      <c r="E378" s="91" t="e">
        <v>#REF!</v>
      </c>
      <c r="F378" s="91" t="e">
        <v>#REF!</v>
      </c>
      <c r="G378" s="91" t="e">
        <v>#REF!</v>
      </c>
      <c r="H378" s="91"/>
      <c r="I378" s="102"/>
      <c r="J378" s="102"/>
      <c r="K378" s="100" t="s">
        <v>251</v>
      </c>
      <c r="L378" s="102" t="s">
        <v>269</v>
      </c>
      <c r="M378" s="102" t="s">
        <v>673</v>
      </c>
      <c r="N378" t="s">
        <v>1400</v>
      </c>
      <c r="O378" t="str">
        <f t="shared" si="59"/>
        <v>No</v>
      </c>
    </row>
    <row r="379" spans="1:15" ht="67.5">
      <c r="A379" s="94" t="s">
        <v>1405</v>
      </c>
      <c r="B379" s="94" t="s">
        <v>1398</v>
      </c>
      <c r="C379" s="94" t="s">
        <v>1270</v>
      </c>
      <c r="D379" s="94" t="s">
        <v>1406</v>
      </c>
      <c r="E379" s="91" t="e">
        <v>#REF!</v>
      </c>
      <c r="F379" s="91" t="e">
        <v>#REF!</v>
      </c>
      <c r="G379" s="91" t="e">
        <v>#REF!</v>
      </c>
      <c r="H379" s="91"/>
      <c r="I379" s="102"/>
      <c r="J379" s="102"/>
      <c r="K379" s="100" t="s">
        <v>251</v>
      </c>
      <c r="L379" s="102" t="s">
        <v>269</v>
      </c>
      <c r="M379" s="102" t="s">
        <v>673</v>
      </c>
      <c r="N379" t="s">
        <v>1400</v>
      </c>
      <c r="O379" t="str">
        <f t="shared" si="59"/>
        <v>No</v>
      </c>
    </row>
    <row r="380" spans="1:15" ht="81">
      <c r="A380" s="94" t="s">
        <v>1407</v>
      </c>
      <c r="B380" s="94" t="s">
        <v>1398</v>
      </c>
      <c r="C380" s="94" t="s">
        <v>1270</v>
      </c>
      <c r="D380" s="94" t="s">
        <v>1408</v>
      </c>
      <c r="E380" s="91" t="e">
        <v>#REF!</v>
      </c>
      <c r="F380" s="91" t="e">
        <v>#REF!</v>
      </c>
      <c r="G380" s="91" t="e">
        <v>#REF!</v>
      </c>
      <c r="H380" s="91"/>
      <c r="I380" s="102"/>
      <c r="J380" s="102"/>
      <c r="K380" s="100" t="s">
        <v>251</v>
      </c>
      <c r="L380" s="102" t="s">
        <v>269</v>
      </c>
      <c r="M380" s="102" t="s">
        <v>673</v>
      </c>
      <c r="N380" t="s">
        <v>1400</v>
      </c>
      <c r="O380" t="str">
        <f t="shared" si="59"/>
        <v>No</v>
      </c>
    </row>
    <row r="381" spans="1:15" ht="94.5">
      <c r="A381" s="94" t="s">
        <v>1409</v>
      </c>
      <c r="B381" s="94" t="s">
        <v>1398</v>
      </c>
      <c r="C381" s="94" t="s">
        <v>1270</v>
      </c>
      <c r="D381" s="94" t="s">
        <v>1410</v>
      </c>
      <c r="E381" s="91" t="e">
        <v>#REF!</v>
      </c>
      <c r="F381" s="91" t="e">
        <v>#REF!</v>
      </c>
      <c r="G381" s="91" t="e">
        <v>#REF!</v>
      </c>
      <c r="H381" s="91"/>
      <c r="I381" s="102"/>
      <c r="J381" s="102"/>
      <c r="K381" s="100" t="s">
        <v>251</v>
      </c>
      <c r="L381" s="102" t="s">
        <v>269</v>
      </c>
      <c r="M381" s="102" t="s">
        <v>673</v>
      </c>
      <c r="N381" t="s">
        <v>1400</v>
      </c>
      <c r="O381" t="str">
        <f t="shared" si="59"/>
        <v>No</v>
      </c>
    </row>
    <row r="382" spans="1:15" ht="135">
      <c r="A382" s="94" t="s">
        <v>1411</v>
      </c>
      <c r="B382" s="94" t="s">
        <v>1398</v>
      </c>
      <c r="C382" s="94" t="s">
        <v>349</v>
      </c>
      <c r="D382" s="94" t="s">
        <v>1412</v>
      </c>
      <c r="E382" s="91" t="e">
        <v>#REF!</v>
      </c>
      <c r="F382" s="91" t="e">
        <v>#REF!</v>
      </c>
      <c r="G382" s="91" t="e">
        <v>#REF!</v>
      </c>
      <c r="H382" s="91"/>
      <c r="I382" s="102"/>
      <c r="J382" s="102"/>
      <c r="K382" s="100" t="s">
        <v>251</v>
      </c>
      <c r="L382" s="102" t="s">
        <v>269</v>
      </c>
      <c r="M382" s="102" t="s">
        <v>673</v>
      </c>
      <c r="N382" t="s">
        <v>1400</v>
      </c>
      <c r="O382" t="str">
        <f t="shared" si="59"/>
        <v>No</v>
      </c>
    </row>
    <row r="383" spans="1:15" ht="67.5">
      <c r="A383" s="94" t="s">
        <v>1413</v>
      </c>
      <c r="B383" s="94" t="s">
        <v>1414</v>
      </c>
      <c r="C383" s="94" t="s">
        <v>349</v>
      </c>
      <c r="D383" s="94" t="s">
        <v>366</v>
      </c>
      <c r="E383" s="91" t="e">
        <v>#REF!</v>
      </c>
      <c r="F383" s="91" t="e">
        <v>#REF!</v>
      </c>
      <c r="G383" s="91" t="e">
        <v>#REF!</v>
      </c>
      <c r="H383" s="91"/>
      <c r="I383" s="102"/>
      <c r="J383" s="102"/>
      <c r="K383" s="100" t="s">
        <v>251</v>
      </c>
      <c r="L383" s="102" t="s">
        <v>269</v>
      </c>
      <c r="M383" s="102" t="s">
        <v>673</v>
      </c>
      <c r="N383" t="s">
        <v>1400</v>
      </c>
      <c r="O383" t="str">
        <f t="shared" si="59"/>
        <v>No</v>
      </c>
    </row>
    <row r="384" spans="1:15" ht="108">
      <c r="A384" s="94" t="s">
        <v>1415</v>
      </c>
      <c r="B384" s="94" t="s">
        <v>1398</v>
      </c>
      <c r="C384" s="94" t="s">
        <v>349</v>
      </c>
      <c r="D384" s="94" t="s">
        <v>1416</v>
      </c>
      <c r="E384" s="91" t="e">
        <v>#REF!</v>
      </c>
      <c r="F384" s="91" t="e">
        <v>#REF!</v>
      </c>
      <c r="G384" s="91" t="e">
        <v>#REF!</v>
      </c>
      <c r="H384" s="91"/>
      <c r="I384" s="102"/>
      <c r="J384" s="102"/>
      <c r="K384" s="100" t="s">
        <v>251</v>
      </c>
      <c r="L384" s="102" t="s">
        <v>269</v>
      </c>
      <c r="M384" s="102" t="s">
        <v>673</v>
      </c>
      <c r="N384" t="s">
        <v>1400</v>
      </c>
      <c r="O384" t="str">
        <f t="shared" si="59"/>
        <v>No</v>
      </c>
    </row>
    <row r="385" spans="1:15" ht="81">
      <c r="A385" s="94" t="s">
        <v>1417</v>
      </c>
      <c r="B385" s="94" t="s">
        <v>1398</v>
      </c>
      <c r="C385" s="94" t="s">
        <v>349</v>
      </c>
      <c r="D385" s="94" t="s">
        <v>1418</v>
      </c>
      <c r="E385" s="91" t="e">
        <v>#REF!</v>
      </c>
      <c r="F385" s="91" t="e">
        <v>#REF!</v>
      </c>
      <c r="G385" s="91" t="e">
        <v>#REF!</v>
      </c>
      <c r="H385" s="91"/>
      <c r="I385" s="102"/>
      <c r="J385" s="102"/>
      <c r="K385" s="100" t="s">
        <v>251</v>
      </c>
      <c r="L385" s="102" t="s">
        <v>269</v>
      </c>
      <c r="M385" s="102" t="s">
        <v>673</v>
      </c>
      <c r="N385" t="s">
        <v>1400</v>
      </c>
      <c r="O385" t="str">
        <f t="shared" si="59"/>
        <v>No</v>
      </c>
    </row>
    <row r="386" spans="1:15" ht="175.5">
      <c r="A386" s="94" t="s">
        <v>1419</v>
      </c>
      <c r="B386" s="94" t="s">
        <v>1398</v>
      </c>
      <c r="C386" s="94" t="s">
        <v>349</v>
      </c>
      <c r="D386" s="94" t="s">
        <v>1420</v>
      </c>
      <c r="E386" s="91" t="e">
        <v>#REF!</v>
      </c>
      <c r="F386" s="91" t="e">
        <v>#REF!</v>
      </c>
      <c r="G386" s="91" t="e">
        <v>#REF!</v>
      </c>
      <c r="H386" s="91"/>
      <c r="I386" s="102"/>
      <c r="J386" s="102"/>
      <c r="K386" s="100" t="s">
        <v>251</v>
      </c>
      <c r="L386" s="102" t="s">
        <v>269</v>
      </c>
      <c r="M386" s="102" t="s">
        <v>673</v>
      </c>
      <c r="N386" t="s">
        <v>1400</v>
      </c>
      <c r="O386" t="str">
        <f t="shared" si="59"/>
        <v>No</v>
      </c>
    </row>
    <row r="387" spans="1:15" ht="67.5">
      <c r="A387" s="94" t="s">
        <v>1421</v>
      </c>
      <c r="B387" s="94" t="s">
        <v>1398</v>
      </c>
      <c r="C387" s="94" t="s">
        <v>349</v>
      </c>
      <c r="D387" s="94" t="s">
        <v>1422</v>
      </c>
      <c r="E387" s="91" t="e">
        <v>#REF!</v>
      </c>
      <c r="F387" s="91" t="e">
        <v>#REF!</v>
      </c>
      <c r="G387" s="91" t="e">
        <v>#REF!</v>
      </c>
      <c r="H387" s="91"/>
      <c r="I387" s="102"/>
      <c r="J387" s="102"/>
      <c r="K387" s="100" t="s">
        <v>251</v>
      </c>
      <c r="L387" s="102" t="s">
        <v>269</v>
      </c>
      <c r="M387" s="102" t="s">
        <v>673</v>
      </c>
      <c r="N387" t="s">
        <v>1400</v>
      </c>
      <c r="O387" t="str">
        <f t="shared" ref="O387:O400" si="70">IF(N387="未定
TBD","TBD",IF(N387="該当する
Application period ends by the end of January 2023","Yes","No"))</f>
        <v>No</v>
      </c>
    </row>
    <row r="388" spans="1:15" ht="108">
      <c r="A388" s="94" t="s">
        <v>1423</v>
      </c>
      <c r="B388" s="94" t="s">
        <v>1398</v>
      </c>
      <c r="C388" s="94" t="s">
        <v>349</v>
      </c>
      <c r="D388" s="94" t="s">
        <v>1424</v>
      </c>
      <c r="E388" s="91" t="e">
        <v>#REF!</v>
      </c>
      <c r="F388" s="91" t="e">
        <v>#REF!</v>
      </c>
      <c r="G388" s="91" t="e">
        <v>#REF!</v>
      </c>
      <c r="H388" s="91"/>
      <c r="I388" s="102"/>
      <c r="J388" s="102"/>
      <c r="K388" s="100" t="s">
        <v>251</v>
      </c>
      <c r="L388" s="102" t="s">
        <v>269</v>
      </c>
      <c r="M388" s="102" t="s">
        <v>673</v>
      </c>
      <c r="N388" t="s">
        <v>1400</v>
      </c>
      <c r="O388" t="str">
        <f t="shared" si="70"/>
        <v>No</v>
      </c>
    </row>
    <row r="389" spans="1:15" ht="94.5">
      <c r="A389" s="94" t="s">
        <v>1425</v>
      </c>
      <c r="B389" s="94" t="s">
        <v>1125</v>
      </c>
      <c r="C389" s="94" t="s">
        <v>336</v>
      </c>
      <c r="D389" s="94" t="s">
        <v>1129</v>
      </c>
      <c r="E389" s="91" t="e">
        <v>#REF!</v>
      </c>
      <c r="F389" s="91" t="e">
        <v>#REF!</v>
      </c>
      <c r="G389" s="91" t="e">
        <v>#REF!</v>
      </c>
      <c r="H389" s="91"/>
      <c r="I389" s="102" t="s">
        <v>525</v>
      </c>
      <c r="J389" s="102" t="s">
        <v>1130</v>
      </c>
      <c r="K389" s="100" t="s">
        <v>251</v>
      </c>
      <c r="L389" s="102" t="s">
        <v>269</v>
      </c>
      <c r="M389" s="102" t="s">
        <v>526</v>
      </c>
      <c r="N389" t="str">
        <f t="shared" ref="N389:N400" si="71">I389</f>
        <v>該当しない
N/A</v>
      </c>
      <c r="O389" t="str">
        <f t="shared" si="70"/>
        <v>No</v>
      </c>
    </row>
    <row r="390" spans="1:15" ht="243">
      <c r="A390" s="94" t="s">
        <v>1426</v>
      </c>
      <c r="B390" s="94" t="s">
        <v>1125</v>
      </c>
      <c r="C390" s="94" t="s">
        <v>336</v>
      </c>
      <c r="D390" s="94" t="s">
        <v>1427</v>
      </c>
      <c r="E390" s="91" t="e">
        <v>#REF!</v>
      </c>
      <c r="F390" s="91" t="e">
        <v>#REF!</v>
      </c>
      <c r="G390" s="91" t="e">
        <v>#REF!</v>
      </c>
      <c r="H390" s="91"/>
      <c r="I390" s="102" t="s">
        <v>525</v>
      </c>
      <c r="J390" s="102" t="s">
        <v>1130</v>
      </c>
      <c r="K390" s="100" t="s">
        <v>251</v>
      </c>
      <c r="L390" s="102" t="s">
        <v>269</v>
      </c>
      <c r="M390" s="102" t="s">
        <v>526</v>
      </c>
      <c r="N390" t="str">
        <f t="shared" si="71"/>
        <v>該当しない
N/A</v>
      </c>
      <c r="O390" t="str">
        <f t="shared" si="70"/>
        <v>No</v>
      </c>
    </row>
    <row r="391" spans="1:15" ht="229.5">
      <c r="A391" s="94" t="s">
        <v>1428</v>
      </c>
      <c r="B391" s="94" t="s">
        <v>1125</v>
      </c>
      <c r="C391" s="94" t="s">
        <v>336</v>
      </c>
      <c r="D391" s="94" t="s">
        <v>1429</v>
      </c>
      <c r="E391" s="91" t="e">
        <v>#REF!</v>
      </c>
      <c r="F391" s="91" t="e">
        <v>#REF!</v>
      </c>
      <c r="G391" s="91" t="e">
        <v>#REF!</v>
      </c>
      <c r="H391" s="91"/>
      <c r="I391" s="102" t="s">
        <v>525</v>
      </c>
      <c r="J391" s="102" t="s">
        <v>1130</v>
      </c>
      <c r="K391" s="100" t="s">
        <v>251</v>
      </c>
      <c r="L391" s="102" t="s">
        <v>269</v>
      </c>
      <c r="M391" s="102" t="s">
        <v>526</v>
      </c>
      <c r="N391" t="str">
        <f t="shared" si="71"/>
        <v>該当しない
N/A</v>
      </c>
      <c r="O391" t="str">
        <f t="shared" si="70"/>
        <v>No</v>
      </c>
    </row>
    <row r="392" spans="1:15" ht="243">
      <c r="A392" s="94" t="s">
        <v>1430</v>
      </c>
      <c r="B392" s="94" t="s">
        <v>1125</v>
      </c>
      <c r="C392" s="94" t="s">
        <v>336</v>
      </c>
      <c r="D392" s="94" t="s">
        <v>1431</v>
      </c>
      <c r="E392" s="91" t="e">
        <v>#REF!</v>
      </c>
      <c r="F392" s="91" t="e">
        <v>#REF!</v>
      </c>
      <c r="G392" s="91" t="e">
        <v>#REF!</v>
      </c>
      <c r="H392" s="91"/>
      <c r="I392" s="102" t="s">
        <v>525</v>
      </c>
      <c r="J392" s="102" t="s">
        <v>1130</v>
      </c>
      <c r="K392" s="100" t="s">
        <v>251</v>
      </c>
      <c r="L392" s="102" t="s">
        <v>269</v>
      </c>
      <c r="M392" s="102" t="s">
        <v>526</v>
      </c>
      <c r="N392" t="str">
        <f t="shared" si="71"/>
        <v>該当しない
N/A</v>
      </c>
      <c r="O392" t="str">
        <f t="shared" si="70"/>
        <v>No</v>
      </c>
    </row>
    <row r="393" spans="1:15" ht="216">
      <c r="A393" s="94" t="s">
        <v>1432</v>
      </c>
      <c r="B393" s="94" t="s">
        <v>1125</v>
      </c>
      <c r="C393" s="94" t="s">
        <v>336</v>
      </c>
      <c r="D393" s="94" t="s">
        <v>1433</v>
      </c>
      <c r="E393" s="91" t="e">
        <v>#REF!</v>
      </c>
      <c r="F393" s="91" t="e">
        <v>#REF!</v>
      </c>
      <c r="G393" s="91" t="e">
        <v>#REF!</v>
      </c>
      <c r="H393" s="91"/>
      <c r="I393" s="102" t="s">
        <v>525</v>
      </c>
      <c r="J393" s="102" t="s">
        <v>1130</v>
      </c>
      <c r="K393" s="100" t="s">
        <v>251</v>
      </c>
      <c r="L393" s="102" t="s">
        <v>269</v>
      </c>
      <c r="M393" s="102" t="s">
        <v>526</v>
      </c>
      <c r="N393" t="str">
        <f t="shared" si="71"/>
        <v>該当しない
N/A</v>
      </c>
      <c r="O393" t="str">
        <f t="shared" si="70"/>
        <v>No</v>
      </c>
    </row>
    <row r="394" spans="1:15" ht="202.5">
      <c r="A394" s="94" t="s">
        <v>1434</v>
      </c>
      <c r="B394" s="94" t="s">
        <v>1125</v>
      </c>
      <c r="C394" s="94" t="s">
        <v>336</v>
      </c>
      <c r="D394" s="94" t="s">
        <v>1435</v>
      </c>
      <c r="E394" s="91" t="e">
        <v>#REF!</v>
      </c>
      <c r="F394" s="91" t="e">
        <v>#REF!</v>
      </c>
      <c r="G394" s="91" t="e">
        <v>#REF!</v>
      </c>
      <c r="H394" s="91"/>
      <c r="I394" s="102" t="s">
        <v>525</v>
      </c>
      <c r="J394" s="102" t="s">
        <v>1130</v>
      </c>
      <c r="K394" s="100" t="s">
        <v>251</v>
      </c>
      <c r="L394" s="102" t="s">
        <v>269</v>
      </c>
      <c r="M394" s="102" t="s">
        <v>526</v>
      </c>
      <c r="N394" t="str">
        <f t="shared" si="71"/>
        <v>該当しない
N/A</v>
      </c>
      <c r="O394" t="str">
        <f t="shared" si="70"/>
        <v>No</v>
      </c>
    </row>
    <row r="395" spans="1:15" ht="216">
      <c r="A395" s="94" t="s">
        <v>1436</v>
      </c>
      <c r="B395" s="94" t="s">
        <v>1125</v>
      </c>
      <c r="C395" s="94" t="s">
        <v>336</v>
      </c>
      <c r="D395" s="94" t="s">
        <v>1437</v>
      </c>
      <c r="E395" s="91" t="e">
        <v>#REF!</v>
      </c>
      <c r="F395" s="91" t="e">
        <v>#REF!</v>
      </c>
      <c r="G395" s="91" t="e">
        <v>#REF!</v>
      </c>
      <c r="H395" s="91"/>
      <c r="I395" s="102" t="s">
        <v>525</v>
      </c>
      <c r="J395" s="102" t="s">
        <v>1130</v>
      </c>
      <c r="K395" s="100" t="s">
        <v>251</v>
      </c>
      <c r="L395" s="102" t="s">
        <v>269</v>
      </c>
      <c r="M395" s="102" t="s">
        <v>526</v>
      </c>
      <c r="N395" t="str">
        <f t="shared" si="71"/>
        <v>該当しない
N/A</v>
      </c>
      <c r="O395" t="str">
        <f t="shared" si="70"/>
        <v>No</v>
      </c>
    </row>
    <row r="396" spans="1:15" ht="270">
      <c r="A396" s="94" t="s">
        <v>1438</v>
      </c>
      <c r="B396" s="94" t="s">
        <v>1125</v>
      </c>
      <c r="C396" s="94" t="s">
        <v>336</v>
      </c>
      <c r="D396" s="94" t="s">
        <v>1439</v>
      </c>
      <c r="E396" s="91" t="e">
        <v>#REF!</v>
      </c>
      <c r="F396" s="91" t="e">
        <v>#REF!</v>
      </c>
      <c r="G396" s="91" t="e">
        <v>#REF!</v>
      </c>
      <c r="H396" s="91"/>
      <c r="I396" s="102" t="s">
        <v>525</v>
      </c>
      <c r="J396" s="102" t="s">
        <v>1130</v>
      </c>
      <c r="K396" s="100" t="s">
        <v>251</v>
      </c>
      <c r="L396" s="102" t="s">
        <v>269</v>
      </c>
      <c r="M396" s="102" t="s">
        <v>526</v>
      </c>
      <c r="N396" t="str">
        <f t="shared" si="71"/>
        <v>該当しない
N/A</v>
      </c>
      <c r="O396" t="str">
        <f t="shared" si="70"/>
        <v>No</v>
      </c>
    </row>
    <row r="397" spans="1:15" ht="243">
      <c r="A397" s="94" t="s">
        <v>1440</v>
      </c>
      <c r="B397" s="94" t="s">
        <v>1125</v>
      </c>
      <c r="C397" s="94" t="s">
        <v>336</v>
      </c>
      <c r="D397" s="94" t="s">
        <v>1441</v>
      </c>
      <c r="E397" s="91" t="e">
        <v>#REF!</v>
      </c>
      <c r="F397" s="91" t="e">
        <v>#REF!</v>
      </c>
      <c r="G397" s="91" t="e">
        <v>#REF!</v>
      </c>
      <c r="H397" s="91"/>
      <c r="I397" s="102" t="s">
        <v>525</v>
      </c>
      <c r="J397" s="102" t="s">
        <v>1130</v>
      </c>
      <c r="K397" s="100" t="s">
        <v>251</v>
      </c>
      <c r="L397" s="102" t="s">
        <v>269</v>
      </c>
      <c r="M397" s="102" t="s">
        <v>526</v>
      </c>
      <c r="N397" t="str">
        <f t="shared" si="71"/>
        <v>該当しない
N/A</v>
      </c>
      <c r="O397" t="str">
        <f t="shared" si="70"/>
        <v>No</v>
      </c>
    </row>
    <row r="398" spans="1:15" ht="229.5">
      <c r="A398" s="94" t="s">
        <v>1442</v>
      </c>
      <c r="B398" s="94" t="s">
        <v>1125</v>
      </c>
      <c r="C398" s="94" t="s">
        <v>336</v>
      </c>
      <c r="D398" s="94" t="s">
        <v>1443</v>
      </c>
      <c r="E398" s="91" t="e">
        <v>#REF!</v>
      </c>
      <c r="F398" s="91" t="e">
        <v>#REF!</v>
      </c>
      <c r="G398" s="91" t="e">
        <v>#REF!</v>
      </c>
      <c r="H398" s="91"/>
      <c r="I398" s="102" t="s">
        <v>525</v>
      </c>
      <c r="J398" s="102" t="s">
        <v>1130</v>
      </c>
      <c r="K398" s="100" t="s">
        <v>251</v>
      </c>
      <c r="L398" s="102" t="s">
        <v>269</v>
      </c>
      <c r="M398" s="102" t="s">
        <v>526</v>
      </c>
      <c r="N398" t="str">
        <f t="shared" si="71"/>
        <v>該当しない
N/A</v>
      </c>
      <c r="O398" t="str">
        <f t="shared" si="70"/>
        <v>No</v>
      </c>
    </row>
    <row r="399" spans="1:15" ht="229.5">
      <c r="A399" s="94" t="s">
        <v>1444</v>
      </c>
      <c r="B399" s="94" t="s">
        <v>1132</v>
      </c>
      <c r="C399" s="94" t="s">
        <v>336</v>
      </c>
      <c r="D399" s="94" t="s">
        <v>1445</v>
      </c>
      <c r="E399" s="91" t="e">
        <v>#REF!</v>
      </c>
      <c r="F399" s="91" t="e">
        <v>#REF!</v>
      </c>
      <c r="G399" s="91" t="e">
        <v>#REF!</v>
      </c>
      <c r="H399" s="91"/>
      <c r="I399" s="102" t="s">
        <v>525</v>
      </c>
      <c r="J399" s="102" t="s">
        <v>1130</v>
      </c>
      <c r="K399" s="100" t="s">
        <v>251</v>
      </c>
      <c r="L399" s="102" t="s">
        <v>269</v>
      </c>
      <c r="M399" s="102" t="s">
        <v>526</v>
      </c>
      <c r="N399" t="str">
        <f t="shared" si="71"/>
        <v>該当しない
N/A</v>
      </c>
      <c r="O399" t="str">
        <f t="shared" si="70"/>
        <v>No</v>
      </c>
    </row>
    <row r="400" spans="1:15" ht="230.25" thickBot="1">
      <c r="A400" s="96" t="s">
        <v>1446</v>
      </c>
      <c r="B400" s="96" t="s">
        <v>1125</v>
      </c>
      <c r="C400" s="96" t="s">
        <v>336</v>
      </c>
      <c r="D400" s="96" t="s">
        <v>1447</v>
      </c>
      <c r="E400" s="91" t="e">
        <v>#REF!</v>
      </c>
      <c r="F400" s="91" t="e">
        <v>#REF!</v>
      </c>
      <c r="G400" s="91" t="e">
        <v>#REF!</v>
      </c>
      <c r="H400" s="109"/>
      <c r="I400" s="104" t="s">
        <v>525</v>
      </c>
      <c r="J400" s="104" t="s">
        <v>1130</v>
      </c>
      <c r="K400" s="101" t="s">
        <v>251</v>
      </c>
      <c r="L400" s="104" t="s">
        <v>269</v>
      </c>
      <c r="M400" s="104" t="s">
        <v>526</v>
      </c>
      <c r="N400" t="str">
        <f t="shared" si="71"/>
        <v>該当しない
N/A</v>
      </c>
      <c r="O400" t="str">
        <f t="shared" si="70"/>
        <v>No</v>
      </c>
    </row>
    <row r="401" spans="1:8">
      <c r="A401" s="94"/>
      <c r="E401" s="91" t="e">
        <v>#REF!</v>
      </c>
      <c r="F401" s="91" t="e">
        <v>#REF!</v>
      </c>
      <c r="G401" s="91" t="e">
        <v>#REF!</v>
      </c>
      <c r="H401" s="108"/>
    </row>
    <row r="402" spans="1:8">
      <c r="E402" s="91" t="e">
        <v>#REF!</v>
      </c>
      <c r="F402" s="91" t="e">
        <v>#REF!</v>
      </c>
      <c r="G402" s="91" t="e">
        <v>#REF!</v>
      </c>
      <c r="H402" s="108"/>
    </row>
    <row r="403" spans="1:8">
      <c r="E403" s="91" t="e">
        <v>#REF!</v>
      </c>
      <c r="F403" s="91" t="e">
        <v>#REF!</v>
      </c>
      <c r="G403" s="91" t="e">
        <v>#REF!</v>
      </c>
      <c r="H403" s="108"/>
    </row>
    <row r="404" spans="1:8">
      <c r="E404" s="91" t="e">
        <v>#REF!</v>
      </c>
      <c r="F404" s="91" t="e">
        <v>#REF!</v>
      </c>
      <c r="G404" s="91" t="e">
        <v>#REF!</v>
      </c>
      <c r="H404" s="108"/>
    </row>
    <row r="405" spans="1:8">
      <c r="E405" s="91" t="e">
        <v>#REF!</v>
      </c>
      <c r="F405" s="91" t="e">
        <v>#REF!</v>
      </c>
      <c r="G405" s="91" t="e">
        <v>#REF!</v>
      </c>
      <c r="H405" s="108"/>
    </row>
    <row r="406" spans="1:8">
      <c r="E406" s="91" t="e">
        <v>#REF!</v>
      </c>
      <c r="F406" s="91" t="e">
        <v>#REF!</v>
      </c>
      <c r="G406" s="91" t="e">
        <v>#REF!</v>
      </c>
      <c r="H406" s="108"/>
    </row>
    <row r="407" spans="1:8">
      <c r="E407" s="91" t="e">
        <v>#REF!</v>
      </c>
      <c r="F407" s="91" t="e">
        <v>#REF!</v>
      </c>
      <c r="G407" s="91" t="e">
        <v>#REF!</v>
      </c>
      <c r="H407" s="108"/>
    </row>
    <row r="408" spans="1:8">
      <c r="E408" s="91" t="e">
        <v>#REF!</v>
      </c>
      <c r="F408" s="91" t="e">
        <v>#REF!</v>
      </c>
      <c r="G408" s="91" t="e">
        <v>#REF!</v>
      </c>
      <c r="H408" s="108"/>
    </row>
    <row r="409" spans="1:8">
      <c r="E409" s="91" t="e">
        <v>#REF!</v>
      </c>
      <c r="F409" s="91" t="e">
        <v>#REF!</v>
      </c>
      <c r="G409" s="91" t="e">
        <v>#REF!</v>
      </c>
      <c r="H409" s="108"/>
    </row>
    <row r="410" spans="1:8">
      <c r="E410" s="91" t="e">
        <v>#REF!</v>
      </c>
      <c r="F410" s="91" t="e">
        <v>#REF!</v>
      </c>
      <c r="G410" s="91" t="e">
        <v>#REF!</v>
      </c>
      <c r="H410" s="108"/>
    </row>
    <row r="411" spans="1:8">
      <c r="E411" s="91" t="e">
        <v>#REF!</v>
      </c>
      <c r="F411" s="91" t="e">
        <v>#REF!</v>
      </c>
      <c r="G411" s="91" t="e">
        <v>#REF!</v>
      </c>
      <c r="H411" s="108"/>
    </row>
    <row r="412" spans="1:8">
      <c r="E412" s="91" t="e">
        <v>#REF!</v>
      </c>
      <c r="F412" s="91" t="e">
        <v>#REF!</v>
      </c>
      <c r="G412" s="91" t="e">
        <v>#REF!</v>
      </c>
      <c r="H412" s="108"/>
    </row>
    <row r="413" spans="1:8">
      <c r="E413" s="91" t="e">
        <v>#REF!</v>
      </c>
      <c r="F413" s="91" t="e">
        <v>#REF!</v>
      </c>
      <c r="G413" s="91" t="e">
        <v>#REF!</v>
      </c>
      <c r="H413" s="108"/>
    </row>
    <row r="414" spans="1:8">
      <c r="E414" s="91" t="e">
        <v>#REF!</v>
      </c>
      <c r="F414" s="91" t="e">
        <v>#REF!</v>
      </c>
      <c r="G414" s="91" t="e">
        <v>#REF!</v>
      </c>
      <c r="H414" s="108"/>
    </row>
    <row r="415" spans="1:8">
      <c r="E415" s="91" t="e">
        <v>#REF!</v>
      </c>
      <c r="F415" s="91" t="e">
        <v>#REF!</v>
      </c>
      <c r="G415" s="91" t="e">
        <v>#REF!</v>
      </c>
      <c r="H415" s="108"/>
    </row>
    <row r="416" spans="1:8">
      <c r="E416" s="91" t="e">
        <v>#REF!</v>
      </c>
      <c r="F416" s="91" t="e">
        <v>#REF!</v>
      </c>
      <c r="G416" s="91" t="e">
        <v>#REF!</v>
      </c>
      <c r="H416" s="108"/>
    </row>
    <row r="417" spans="5:8">
      <c r="E417" s="91" t="e">
        <v>#REF!</v>
      </c>
      <c r="F417" s="91" t="e">
        <v>#REF!</v>
      </c>
      <c r="G417" s="91" t="e">
        <v>#REF!</v>
      </c>
      <c r="H417" s="108"/>
    </row>
    <row r="418" spans="5:8">
      <c r="E418" s="91" t="e">
        <v>#REF!</v>
      </c>
      <c r="F418" s="91" t="e">
        <v>#REF!</v>
      </c>
      <c r="G418" s="91" t="e">
        <v>#REF!</v>
      </c>
      <c r="H418" s="108"/>
    </row>
    <row r="419" spans="5:8">
      <c r="E419" s="91" t="e">
        <v>#REF!</v>
      </c>
      <c r="F419" s="91" t="e">
        <v>#REF!</v>
      </c>
      <c r="G419" s="91" t="e">
        <v>#REF!</v>
      </c>
      <c r="H419" s="108"/>
    </row>
    <row r="420" spans="5:8">
      <c r="E420" s="91" t="e">
        <v>#REF!</v>
      </c>
      <c r="F420" s="91" t="e">
        <v>#REF!</v>
      </c>
      <c r="G420" s="91" t="e">
        <v>#REF!</v>
      </c>
      <c r="H420" s="108"/>
    </row>
    <row r="421" spans="5:8">
      <c r="E421" s="91" t="e">
        <v>#REF!</v>
      </c>
      <c r="F421" s="91" t="e">
        <v>#REF!</v>
      </c>
      <c r="G421" s="91" t="e">
        <v>#REF!</v>
      </c>
      <c r="H421" s="108"/>
    </row>
    <row r="422" spans="5:8">
      <c r="E422" s="91" t="e">
        <v>#REF!</v>
      </c>
      <c r="F422" s="91" t="e">
        <v>#REF!</v>
      </c>
      <c r="G422" s="91" t="e">
        <v>#REF!</v>
      </c>
      <c r="H422" s="108"/>
    </row>
    <row r="423" spans="5:8">
      <c r="E423" s="91" t="e">
        <v>#REF!</v>
      </c>
      <c r="F423" s="91" t="e">
        <v>#REF!</v>
      </c>
      <c r="G423" s="91" t="e">
        <v>#REF!</v>
      </c>
      <c r="H423" s="108"/>
    </row>
    <row r="424" spans="5:8">
      <c r="E424" s="91" t="e">
        <v>#REF!</v>
      </c>
      <c r="F424" s="91" t="e">
        <v>#REF!</v>
      </c>
      <c r="G424" s="91" t="e">
        <v>#REF!</v>
      </c>
      <c r="H424" s="108"/>
    </row>
    <row r="425" spans="5:8">
      <c r="E425" s="91" t="e">
        <v>#REF!</v>
      </c>
      <c r="F425" s="91" t="e">
        <v>#REF!</v>
      </c>
      <c r="G425" s="91" t="e">
        <v>#REF!</v>
      </c>
      <c r="H425" s="108"/>
    </row>
    <row r="426" spans="5:8">
      <c r="E426" s="91" t="e">
        <v>#REF!</v>
      </c>
      <c r="F426" s="91" t="e">
        <v>#REF!</v>
      </c>
      <c r="G426" s="91" t="e">
        <v>#REF!</v>
      </c>
      <c r="H426" s="108"/>
    </row>
    <row r="427" spans="5:8">
      <c r="E427" s="91" t="e">
        <v>#REF!</v>
      </c>
      <c r="F427" s="91" t="e">
        <v>#REF!</v>
      </c>
      <c r="G427" s="91" t="e">
        <v>#REF!</v>
      </c>
      <c r="H427" s="108"/>
    </row>
    <row r="428" spans="5:8">
      <c r="E428" s="91" t="e">
        <v>#REF!</v>
      </c>
      <c r="F428" s="91" t="e">
        <v>#REF!</v>
      </c>
      <c r="G428" s="91" t="e">
        <v>#REF!</v>
      </c>
      <c r="H428" s="108"/>
    </row>
    <row r="429" spans="5:8">
      <c r="E429" s="91" t="e">
        <v>#REF!</v>
      </c>
      <c r="F429" s="91" t="e">
        <v>#REF!</v>
      </c>
      <c r="G429" s="91" t="e">
        <v>#REF!</v>
      </c>
      <c r="H429" s="108"/>
    </row>
    <row r="430" spans="5:8">
      <c r="E430" s="91" t="e">
        <v>#REF!</v>
      </c>
      <c r="F430" s="91" t="e">
        <v>#REF!</v>
      </c>
      <c r="G430" s="91" t="e">
        <v>#REF!</v>
      </c>
      <c r="H430" s="108"/>
    </row>
    <row r="431" spans="5:8">
      <c r="E431" s="91" t="e">
        <v>#REF!</v>
      </c>
      <c r="F431" s="91" t="e">
        <v>#REF!</v>
      </c>
      <c r="G431" s="91" t="e">
        <v>#REF!</v>
      </c>
      <c r="H431" s="108"/>
    </row>
    <row r="432" spans="5:8">
      <c r="E432" s="91" t="e">
        <v>#REF!</v>
      </c>
      <c r="F432" s="91" t="e">
        <v>#REF!</v>
      </c>
      <c r="G432" s="91" t="e">
        <v>#REF!</v>
      </c>
      <c r="H432" s="108"/>
    </row>
    <row r="433" spans="5:8">
      <c r="E433" s="91" t="e">
        <v>#REF!</v>
      </c>
      <c r="F433" s="91" t="e">
        <v>#REF!</v>
      </c>
      <c r="G433" s="91" t="e">
        <v>#REF!</v>
      </c>
      <c r="H433" s="108"/>
    </row>
    <row r="434" spans="5:8">
      <c r="E434" s="91" t="e">
        <v>#REF!</v>
      </c>
      <c r="F434" s="91" t="e">
        <v>#REF!</v>
      </c>
      <c r="G434" s="91" t="e">
        <v>#REF!</v>
      </c>
      <c r="H434" s="108"/>
    </row>
    <row r="435" spans="5:8">
      <c r="E435" s="91" t="e">
        <v>#REF!</v>
      </c>
      <c r="F435" s="91" t="e">
        <v>#REF!</v>
      </c>
      <c r="G435" s="91" t="e">
        <v>#REF!</v>
      </c>
      <c r="H435" s="108"/>
    </row>
    <row r="436" spans="5:8">
      <c r="E436" s="91" t="e">
        <v>#REF!</v>
      </c>
      <c r="F436" s="91" t="e">
        <v>#REF!</v>
      </c>
      <c r="G436" s="91" t="e">
        <v>#REF!</v>
      </c>
      <c r="H436" s="108"/>
    </row>
    <row r="437" spans="5:8">
      <c r="E437" s="91" t="e">
        <v>#REF!</v>
      </c>
      <c r="F437" s="91" t="e">
        <v>#REF!</v>
      </c>
      <c r="G437" s="91" t="e">
        <v>#REF!</v>
      </c>
      <c r="H437" s="108"/>
    </row>
    <row r="438" spans="5:8">
      <c r="E438" s="91" t="e">
        <v>#REF!</v>
      </c>
      <c r="F438" s="91" t="e">
        <v>#REF!</v>
      </c>
      <c r="G438" s="91" t="e">
        <v>#REF!</v>
      </c>
      <c r="H438" s="108"/>
    </row>
    <row r="439" spans="5:8">
      <c r="E439" s="91" t="e">
        <v>#REF!</v>
      </c>
      <c r="F439" s="91" t="e">
        <v>#REF!</v>
      </c>
      <c r="G439" s="91" t="e">
        <v>#REF!</v>
      </c>
      <c r="H439" s="108"/>
    </row>
    <row r="440" spans="5:8">
      <c r="E440" s="91" t="e">
        <v>#REF!</v>
      </c>
      <c r="F440" s="91" t="e">
        <v>#REF!</v>
      </c>
      <c r="G440" s="91" t="e">
        <v>#REF!</v>
      </c>
      <c r="H440" s="108"/>
    </row>
    <row r="441" spans="5:8">
      <c r="E441" s="91" t="e">
        <v>#REF!</v>
      </c>
      <c r="F441" s="91" t="e">
        <v>#REF!</v>
      </c>
      <c r="G441" s="91" t="e">
        <v>#REF!</v>
      </c>
      <c r="H441" s="108"/>
    </row>
    <row r="442" spans="5:8">
      <c r="E442" s="91" t="e">
        <v>#REF!</v>
      </c>
      <c r="F442" s="91" t="e">
        <v>#REF!</v>
      </c>
      <c r="G442" s="91" t="e">
        <v>#REF!</v>
      </c>
      <c r="H442" s="108"/>
    </row>
    <row r="443" spans="5:8">
      <c r="E443" s="91" t="e">
        <v>#REF!</v>
      </c>
      <c r="F443" s="91" t="e">
        <v>#REF!</v>
      </c>
      <c r="G443" s="91" t="e">
        <v>#REF!</v>
      </c>
      <c r="H443" s="108"/>
    </row>
    <row r="444" spans="5:8">
      <c r="E444" s="91" t="e">
        <v>#REF!</v>
      </c>
      <c r="F444" s="91" t="e">
        <v>#REF!</v>
      </c>
      <c r="G444" s="91" t="e">
        <v>#REF!</v>
      </c>
      <c r="H444" s="108"/>
    </row>
    <row r="445" spans="5:8">
      <c r="E445" s="91" t="e">
        <v>#REF!</v>
      </c>
      <c r="F445" s="91" t="e">
        <v>#REF!</v>
      </c>
      <c r="G445" s="91" t="e">
        <v>#REF!</v>
      </c>
      <c r="H445" s="108"/>
    </row>
    <row r="446" spans="5:8">
      <c r="E446" s="91" t="e">
        <v>#REF!</v>
      </c>
      <c r="F446" s="91" t="e">
        <v>#REF!</v>
      </c>
      <c r="G446" s="91" t="e">
        <v>#REF!</v>
      </c>
      <c r="H446" s="108"/>
    </row>
    <row r="447" spans="5:8">
      <c r="E447" s="91" t="e">
        <v>#REF!</v>
      </c>
      <c r="F447" s="91" t="e">
        <v>#REF!</v>
      </c>
      <c r="G447" s="91" t="e">
        <v>#REF!</v>
      </c>
      <c r="H447" s="108"/>
    </row>
    <row r="448" spans="5:8">
      <c r="E448" s="91" t="e">
        <v>#REF!</v>
      </c>
      <c r="F448" s="91" t="e">
        <v>#REF!</v>
      </c>
      <c r="G448" s="91" t="e">
        <v>#REF!</v>
      </c>
      <c r="H448" s="108"/>
    </row>
    <row r="449" spans="5:8">
      <c r="E449" s="91" t="e">
        <v>#REF!</v>
      </c>
      <c r="F449" s="91" t="e">
        <v>#REF!</v>
      </c>
      <c r="G449" s="91" t="e">
        <v>#REF!</v>
      </c>
      <c r="H449" s="108"/>
    </row>
    <row r="450" spans="5:8">
      <c r="E450" s="91" t="e">
        <v>#REF!</v>
      </c>
      <c r="F450" s="91" t="e">
        <v>#REF!</v>
      </c>
      <c r="G450" s="91" t="e">
        <v>#REF!</v>
      </c>
      <c r="H450" s="108"/>
    </row>
    <row r="451" spans="5:8">
      <c r="E451" s="91" t="e">
        <v>#REF!</v>
      </c>
      <c r="F451" s="91" t="e">
        <v>#REF!</v>
      </c>
      <c r="G451" s="91" t="e">
        <v>#REF!</v>
      </c>
      <c r="H451" s="108"/>
    </row>
    <row r="452" spans="5:8">
      <c r="E452" s="91" t="e">
        <v>#REF!</v>
      </c>
      <c r="F452" s="91" t="e">
        <v>#REF!</v>
      </c>
      <c r="G452" s="91" t="e">
        <v>#REF!</v>
      </c>
      <c r="H452" s="108"/>
    </row>
    <row r="453" spans="5:8">
      <c r="E453" s="91" t="e">
        <v>#REF!</v>
      </c>
      <c r="F453" s="91" t="e">
        <v>#REF!</v>
      </c>
      <c r="G453" s="91" t="e">
        <v>#REF!</v>
      </c>
      <c r="H453" s="108"/>
    </row>
    <row r="454" spans="5:8">
      <c r="E454" s="91" t="e">
        <v>#REF!</v>
      </c>
      <c r="F454" s="91" t="e">
        <v>#REF!</v>
      </c>
      <c r="G454" s="91" t="e">
        <v>#REF!</v>
      </c>
      <c r="H454" s="108"/>
    </row>
    <row r="455" spans="5:8">
      <c r="E455" s="91" t="e">
        <v>#REF!</v>
      </c>
      <c r="F455" s="91" t="e">
        <v>#REF!</v>
      </c>
      <c r="G455" s="91" t="e">
        <v>#REF!</v>
      </c>
      <c r="H455" s="108"/>
    </row>
    <row r="456" spans="5:8">
      <c r="E456" s="91" t="e">
        <v>#REF!</v>
      </c>
      <c r="F456" s="91" t="e">
        <v>#REF!</v>
      </c>
      <c r="G456" s="91" t="e">
        <v>#REF!</v>
      </c>
      <c r="H456" s="108"/>
    </row>
    <row r="457" spans="5:8">
      <c r="E457" s="91" t="e">
        <v>#REF!</v>
      </c>
      <c r="F457" s="91" t="e">
        <v>#REF!</v>
      </c>
      <c r="G457" s="91" t="e">
        <v>#REF!</v>
      </c>
      <c r="H457" s="108"/>
    </row>
    <row r="458" spans="5:8">
      <c r="E458" s="91" t="e">
        <v>#REF!</v>
      </c>
      <c r="F458" s="91" t="e">
        <v>#REF!</v>
      </c>
      <c r="G458" s="91" t="e">
        <v>#REF!</v>
      </c>
      <c r="H458" s="108"/>
    </row>
    <row r="459" spans="5:8">
      <c r="E459" s="91" t="e">
        <v>#REF!</v>
      </c>
      <c r="F459" s="91" t="e">
        <v>#REF!</v>
      </c>
      <c r="G459" s="91" t="e">
        <v>#REF!</v>
      </c>
      <c r="H459" s="108"/>
    </row>
    <row r="460" spans="5:8">
      <c r="E460" s="91" t="e">
        <v>#REF!</v>
      </c>
      <c r="F460" s="91" t="e">
        <v>#REF!</v>
      </c>
      <c r="G460" s="91" t="e">
        <v>#REF!</v>
      </c>
      <c r="H460" s="108"/>
    </row>
    <row r="461" spans="5:8">
      <c r="E461" s="91" t="e">
        <v>#REF!</v>
      </c>
      <c r="F461" s="91" t="e">
        <v>#REF!</v>
      </c>
      <c r="G461" s="91" t="e">
        <v>#REF!</v>
      </c>
      <c r="H461" s="108"/>
    </row>
    <row r="462" spans="5:8">
      <c r="E462" s="91" t="e">
        <v>#REF!</v>
      </c>
      <c r="F462" s="91" t="e">
        <v>#REF!</v>
      </c>
      <c r="G462" s="91" t="e">
        <v>#REF!</v>
      </c>
      <c r="H462" s="108"/>
    </row>
    <row r="463" spans="5:8">
      <c r="E463" s="91" t="e">
        <v>#REF!</v>
      </c>
      <c r="F463" s="91" t="e">
        <v>#REF!</v>
      </c>
      <c r="G463" s="91" t="e">
        <v>#REF!</v>
      </c>
      <c r="H463" s="108"/>
    </row>
    <row r="464" spans="5:8">
      <c r="E464" s="91" t="e">
        <v>#REF!</v>
      </c>
      <c r="F464" s="91" t="e">
        <v>#REF!</v>
      </c>
      <c r="G464" s="91" t="e">
        <v>#REF!</v>
      </c>
      <c r="H464" s="108"/>
    </row>
    <row r="465" spans="5:8">
      <c r="E465" s="91" t="e">
        <v>#REF!</v>
      </c>
      <c r="F465" s="91" t="e">
        <v>#REF!</v>
      </c>
      <c r="G465" s="91" t="e">
        <v>#REF!</v>
      </c>
      <c r="H465" s="108"/>
    </row>
    <row r="466" spans="5:8">
      <c r="E466" s="91" t="e">
        <v>#REF!</v>
      </c>
      <c r="F466" s="91" t="e">
        <v>#REF!</v>
      </c>
      <c r="G466" s="91" t="e">
        <v>#REF!</v>
      </c>
      <c r="H466" s="108"/>
    </row>
    <row r="467" spans="5:8">
      <c r="E467" s="91" t="e">
        <v>#REF!</v>
      </c>
      <c r="F467" s="91" t="e">
        <v>#REF!</v>
      </c>
      <c r="G467" s="91" t="e">
        <v>#REF!</v>
      </c>
      <c r="H467" s="108"/>
    </row>
    <row r="468" spans="5:8">
      <c r="E468" s="91" t="e">
        <v>#REF!</v>
      </c>
      <c r="F468" s="91" t="e">
        <v>#REF!</v>
      </c>
      <c r="G468" s="91" t="e">
        <v>#REF!</v>
      </c>
      <c r="H468" s="108"/>
    </row>
    <row r="469" spans="5:8">
      <c r="E469" s="91" t="e">
        <v>#REF!</v>
      </c>
      <c r="F469" s="91" t="e">
        <v>#REF!</v>
      </c>
      <c r="G469" s="91" t="e">
        <v>#REF!</v>
      </c>
      <c r="H469" s="108"/>
    </row>
    <row r="470" spans="5:8">
      <c r="E470" s="91" t="e">
        <v>#REF!</v>
      </c>
      <c r="F470" s="91" t="e">
        <v>#REF!</v>
      </c>
      <c r="G470" s="91" t="e">
        <v>#REF!</v>
      </c>
      <c r="H470" s="108"/>
    </row>
    <row r="471" spans="5:8">
      <c r="E471" s="91" t="e">
        <v>#REF!</v>
      </c>
      <c r="F471" s="91" t="e">
        <v>#REF!</v>
      </c>
      <c r="G471" s="91" t="e">
        <v>#REF!</v>
      </c>
      <c r="H471" s="108"/>
    </row>
    <row r="472" spans="5:8">
      <c r="E472" s="91" t="e">
        <v>#REF!</v>
      </c>
      <c r="F472" s="91" t="e">
        <v>#REF!</v>
      </c>
      <c r="G472" s="91" t="e">
        <v>#REF!</v>
      </c>
      <c r="H472" s="108"/>
    </row>
    <row r="473" spans="5:8">
      <c r="E473" s="91" t="e">
        <v>#REF!</v>
      </c>
      <c r="F473" s="91" t="e">
        <v>#REF!</v>
      </c>
      <c r="G473" s="91" t="e">
        <v>#REF!</v>
      </c>
      <c r="H473" s="108"/>
    </row>
    <row r="474" spans="5:8">
      <c r="E474" s="91" t="e">
        <v>#REF!</v>
      </c>
      <c r="F474" s="91" t="e">
        <v>#REF!</v>
      </c>
      <c r="G474" s="91" t="e">
        <v>#REF!</v>
      </c>
      <c r="H474" s="108"/>
    </row>
    <row r="475" spans="5:8">
      <c r="E475" s="91" t="e">
        <v>#REF!</v>
      </c>
      <c r="F475" s="91" t="e">
        <v>#REF!</v>
      </c>
      <c r="G475" s="91" t="e">
        <v>#REF!</v>
      </c>
      <c r="H475" s="108"/>
    </row>
    <row r="476" spans="5:8">
      <c r="E476" s="91" t="e">
        <v>#REF!</v>
      </c>
      <c r="F476" s="91" t="e">
        <v>#REF!</v>
      </c>
      <c r="G476" s="91" t="e">
        <v>#REF!</v>
      </c>
      <c r="H476" s="108"/>
    </row>
    <row r="477" spans="5:8">
      <c r="E477" s="91" t="e">
        <v>#REF!</v>
      </c>
      <c r="F477" s="91" t="e">
        <v>#REF!</v>
      </c>
      <c r="G477" s="91" t="e">
        <v>#REF!</v>
      </c>
      <c r="H477" s="108"/>
    </row>
    <row r="478" spans="5:8">
      <c r="E478" s="91" t="e">
        <v>#REF!</v>
      </c>
      <c r="F478" s="91" t="e">
        <v>#REF!</v>
      </c>
      <c r="G478" s="91" t="e">
        <v>#REF!</v>
      </c>
      <c r="H478" s="108"/>
    </row>
    <row r="479" spans="5:8">
      <c r="E479" s="91" t="e">
        <v>#REF!</v>
      </c>
      <c r="F479" s="91" t="e">
        <v>#REF!</v>
      </c>
      <c r="G479" s="91" t="e">
        <v>#REF!</v>
      </c>
      <c r="H479" s="108"/>
    </row>
    <row r="480" spans="5:8">
      <c r="E480" s="91" t="e">
        <v>#REF!</v>
      </c>
      <c r="F480" s="91" t="e">
        <v>#REF!</v>
      </c>
      <c r="G480" s="91" t="e">
        <v>#REF!</v>
      </c>
      <c r="H480" s="108"/>
    </row>
    <row r="481" spans="5:8">
      <c r="E481" s="91" t="e">
        <v>#REF!</v>
      </c>
      <c r="F481" s="91" t="e">
        <v>#REF!</v>
      </c>
      <c r="G481" s="91" t="e">
        <v>#REF!</v>
      </c>
      <c r="H481" s="108"/>
    </row>
    <row r="482" spans="5:8">
      <c r="E482" s="91" t="e">
        <v>#REF!</v>
      </c>
      <c r="F482" s="91" t="e">
        <v>#REF!</v>
      </c>
      <c r="G482" s="91" t="e">
        <v>#REF!</v>
      </c>
      <c r="H482" s="108"/>
    </row>
    <row r="483" spans="5:8">
      <c r="E483" s="91" t="e">
        <v>#REF!</v>
      </c>
      <c r="F483" s="91" t="e">
        <v>#REF!</v>
      </c>
      <c r="G483" s="91" t="e">
        <v>#REF!</v>
      </c>
      <c r="H483" s="108"/>
    </row>
    <row r="484" spans="5:8">
      <c r="E484" s="91" t="e">
        <v>#REF!</v>
      </c>
      <c r="F484" s="91" t="e">
        <v>#REF!</v>
      </c>
      <c r="G484" s="91" t="e">
        <v>#REF!</v>
      </c>
      <c r="H484" s="108"/>
    </row>
    <row r="485" spans="5:8">
      <c r="E485" s="91" t="e">
        <v>#REF!</v>
      </c>
      <c r="F485" s="91" t="e">
        <v>#REF!</v>
      </c>
      <c r="G485" s="91" t="e">
        <v>#REF!</v>
      </c>
      <c r="H485" s="108"/>
    </row>
    <row r="486" spans="5:8">
      <c r="E486" s="91" t="e">
        <v>#REF!</v>
      </c>
      <c r="F486" s="91" t="e">
        <v>#REF!</v>
      </c>
      <c r="G486" s="91" t="e">
        <v>#REF!</v>
      </c>
      <c r="H486" s="108"/>
    </row>
    <row r="487" spans="5:8">
      <c r="E487" s="91" t="e">
        <v>#REF!</v>
      </c>
      <c r="F487" s="91" t="e">
        <v>#REF!</v>
      </c>
      <c r="G487" s="91" t="e">
        <v>#REF!</v>
      </c>
      <c r="H487" s="108"/>
    </row>
    <row r="488" spans="5:8">
      <c r="E488" s="91" t="e">
        <v>#REF!</v>
      </c>
      <c r="F488" s="91" t="e">
        <v>#REF!</v>
      </c>
      <c r="G488" s="91" t="e">
        <v>#REF!</v>
      </c>
      <c r="H488" s="108"/>
    </row>
    <row r="489" spans="5:8">
      <c r="E489" s="91" t="e">
        <v>#REF!</v>
      </c>
      <c r="F489" s="91" t="e">
        <v>#REF!</v>
      </c>
      <c r="G489" s="91" t="e">
        <v>#REF!</v>
      </c>
      <c r="H489" s="108"/>
    </row>
    <row r="490" spans="5:8">
      <c r="E490" s="91" t="e">
        <v>#REF!</v>
      </c>
      <c r="F490" s="91" t="e">
        <v>#REF!</v>
      </c>
      <c r="G490" s="91" t="e">
        <v>#REF!</v>
      </c>
      <c r="H490" s="108"/>
    </row>
    <row r="491" spans="5:8">
      <c r="E491" s="91" t="e">
        <v>#REF!</v>
      </c>
      <c r="F491" s="91" t="e">
        <v>#REF!</v>
      </c>
      <c r="G491" s="91" t="e">
        <v>#REF!</v>
      </c>
      <c r="H491" s="108"/>
    </row>
    <row r="492" spans="5:8">
      <c r="E492" s="91" t="e">
        <v>#REF!</v>
      </c>
      <c r="F492" s="91" t="e">
        <v>#REF!</v>
      </c>
      <c r="G492" s="91" t="e">
        <v>#REF!</v>
      </c>
      <c r="H492" s="108"/>
    </row>
    <row r="493" spans="5:8">
      <c r="E493" s="91" t="e">
        <v>#REF!</v>
      </c>
      <c r="F493" s="91" t="e">
        <v>#REF!</v>
      </c>
      <c r="G493" s="91" t="e">
        <v>#REF!</v>
      </c>
      <c r="H493" s="108"/>
    </row>
    <row r="494" spans="5:8">
      <c r="E494" s="91" t="e">
        <v>#REF!</v>
      </c>
      <c r="F494" s="91" t="e">
        <v>#REF!</v>
      </c>
      <c r="G494" s="91" t="e">
        <v>#REF!</v>
      </c>
      <c r="H494" s="108"/>
    </row>
    <row r="495" spans="5:8">
      <c r="E495" s="91" t="e">
        <v>#REF!</v>
      </c>
      <c r="F495" s="91" t="e">
        <v>#REF!</v>
      </c>
      <c r="G495" s="91" t="e">
        <v>#REF!</v>
      </c>
      <c r="H495" s="108"/>
    </row>
    <row r="496" spans="5:8">
      <c r="E496" s="91" t="e">
        <v>#REF!</v>
      </c>
      <c r="F496" s="91" t="e">
        <v>#REF!</v>
      </c>
      <c r="G496" s="91" t="e">
        <v>#REF!</v>
      </c>
      <c r="H496" s="108"/>
    </row>
    <row r="497" spans="5:8">
      <c r="E497" s="91" t="e">
        <v>#REF!</v>
      </c>
      <c r="F497" s="91" t="e">
        <v>#REF!</v>
      </c>
      <c r="G497" s="91" t="e">
        <v>#REF!</v>
      </c>
      <c r="H497" s="108"/>
    </row>
    <row r="498" spans="5:8">
      <c r="E498" s="91" t="e">
        <v>#REF!</v>
      </c>
      <c r="F498" s="91" t="e">
        <v>#REF!</v>
      </c>
      <c r="G498" s="91" t="e">
        <v>#REF!</v>
      </c>
      <c r="H498" s="108"/>
    </row>
    <row r="499" spans="5:8">
      <c r="E499" s="91" t="e">
        <v>#REF!</v>
      </c>
      <c r="F499" s="91" t="e">
        <v>#REF!</v>
      </c>
      <c r="G499" s="91" t="e">
        <v>#REF!</v>
      </c>
      <c r="H499" s="108"/>
    </row>
    <row r="500" spans="5:8">
      <c r="E500" s="91" t="e">
        <v>#REF!</v>
      </c>
      <c r="F500" s="91" t="e">
        <v>#REF!</v>
      </c>
      <c r="G500" s="91" t="e">
        <v>#REF!</v>
      </c>
      <c r="H500" s="108"/>
    </row>
    <row r="501" spans="5:8">
      <c r="E501" s="91" t="e">
        <v>#REF!</v>
      </c>
      <c r="F501" s="91" t="e">
        <v>#REF!</v>
      </c>
      <c r="G501" s="91" t="e">
        <v>#REF!</v>
      </c>
      <c r="H501" s="108"/>
    </row>
    <row r="502" spans="5:8">
      <c r="E502" s="91" t="e">
        <v>#REF!</v>
      </c>
      <c r="F502" s="91" t="e">
        <v>#REF!</v>
      </c>
      <c r="G502" s="91" t="e">
        <v>#REF!</v>
      </c>
      <c r="H502" s="108"/>
    </row>
    <row r="503" spans="5:8">
      <c r="E503" s="91" t="e">
        <v>#REF!</v>
      </c>
      <c r="F503" s="91" t="e">
        <v>#REF!</v>
      </c>
      <c r="G503" s="91" t="e">
        <v>#REF!</v>
      </c>
      <c r="H503" s="108"/>
    </row>
    <row r="504" spans="5:8">
      <c r="E504" s="91" t="e">
        <v>#REF!</v>
      </c>
      <c r="F504" s="91" t="e">
        <v>#REF!</v>
      </c>
      <c r="G504" s="91" t="e">
        <v>#REF!</v>
      </c>
      <c r="H504" s="108"/>
    </row>
    <row r="505" spans="5:8">
      <c r="E505" s="91" t="e">
        <v>#REF!</v>
      </c>
      <c r="F505" s="91" t="e">
        <v>#REF!</v>
      </c>
      <c r="G505" s="91" t="e">
        <v>#REF!</v>
      </c>
      <c r="H505" s="108"/>
    </row>
    <row r="506" spans="5:8">
      <c r="E506" s="91" t="e">
        <v>#REF!</v>
      </c>
      <c r="F506" s="91" t="e">
        <v>#REF!</v>
      </c>
      <c r="G506" s="91" t="e">
        <v>#REF!</v>
      </c>
      <c r="H506" s="108"/>
    </row>
    <row r="507" spans="5:8">
      <c r="E507" s="91" t="e">
        <v>#REF!</v>
      </c>
      <c r="F507" s="91" t="e">
        <v>#REF!</v>
      </c>
      <c r="G507" s="91" t="e">
        <v>#REF!</v>
      </c>
      <c r="H507" s="108"/>
    </row>
  </sheetData>
  <sheetProtection algorithmName="SHA-512" hashValue="nt0KU0k0sMF3sdX0SwFVmnMAtqYrCwt13mWYm4hbPvkk8+NI3NxYzgOI1d1fSmpWv4iVJdJt94KSdzTvGsPBJA==" saltValue="bFK8gjofN0B3JuhfRj0ZiA==" spinCount="100000" sheet="1" objects="1" scenarios="1"/>
  <autoFilter ref="A1:O507"/>
  <phoneticPr fontId="1"/>
  <dataValidations count="1">
    <dataValidation type="list" allowBlank="1" showInputMessage="1" showErrorMessage="1" sqref="L2:M8 I2:J8">
      <formula1>#REF!</formula1>
    </dataValidation>
  </dataValidation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R640"/>
  <sheetViews>
    <sheetView topLeftCell="A4" workbookViewId="0">
      <selection activeCell="N5" sqref="N5"/>
    </sheetView>
  </sheetViews>
  <sheetFormatPr defaultRowHeight="15"/>
  <sheetData>
    <row r="1" spans="1:18" ht="18">
      <c r="A1" s="241" t="s">
        <v>1448</v>
      </c>
      <c r="B1" s="242"/>
      <c r="C1" s="242"/>
      <c r="D1" s="242"/>
      <c r="E1" s="242"/>
      <c r="F1" s="243"/>
      <c r="G1" s="242"/>
      <c r="H1" s="242"/>
      <c r="I1" s="242"/>
      <c r="J1" s="242"/>
      <c r="K1" s="242"/>
      <c r="L1" s="242"/>
      <c r="M1" s="242"/>
      <c r="N1" s="242"/>
      <c r="O1" s="242"/>
      <c r="P1" s="244"/>
      <c r="Q1" s="244"/>
      <c r="R1" s="244"/>
    </row>
    <row r="2" spans="1:18" ht="96">
      <c r="A2" s="245" t="s">
        <v>1449</v>
      </c>
      <c r="B2" s="246" t="s">
        <v>1450</v>
      </c>
      <c r="C2" s="246" t="s">
        <v>1451</v>
      </c>
      <c r="D2" s="246" t="s">
        <v>1452</v>
      </c>
      <c r="E2" s="246" t="s">
        <v>1453</v>
      </c>
      <c r="F2" s="246" t="s">
        <v>1454</v>
      </c>
      <c r="G2" s="246" t="s">
        <v>1455</v>
      </c>
      <c r="H2" s="246" t="s">
        <v>1456</v>
      </c>
      <c r="I2" s="246" t="s">
        <v>1457</v>
      </c>
      <c r="J2" s="246" t="s">
        <v>1458</v>
      </c>
      <c r="K2" s="246" t="s">
        <v>1459</v>
      </c>
      <c r="L2" s="247" t="s">
        <v>1460</v>
      </c>
      <c r="M2" s="248" t="s">
        <v>1461</v>
      </c>
      <c r="N2" s="248" t="s">
        <v>1462</v>
      </c>
      <c r="O2" s="248" t="s">
        <v>1463</v>
      </c>
      <c r="P2" s="248" t="s">
        <v>1464</v>
      </c>
      <c r="Q2" s="248" t="s">
        <v>1465</v>
      </c>
      <c r="R2" s="248" t="s">
        <v>1466</v>
      </c>
    </row>
    <row r="3" spans="1:18" ht="148.5">
      <c r="A3" s="249" t="s">
        <v>246</v>
      </c>
      <c r="B3" s="250" t="s">
        <v>247</v>
      </c>
      <c r="C3" s="250" t="s">
        <v>248</v>
      </c>
      <c r="D3" s="250" t="s">
        <v>249</v>
      </c>
      <c r="E3" s="250" t="s">
        <v>1467</v>
      </c>
      <c r="F3" s="250" t="s">
        <v>1468</v>
      </c>
      <c r="G3" s="250" t="s">
        <v>1469</v>
      </c>
      <c r="H3" s="250" t="s">
        <v>1470</v>
      </c>
      <c r="I3" s="250" t="s">
        <v>1471</v>
      </c>
      <c r="J3" s="250" t="s">
        <v>1472</v>
      </c>
      <c r="K3" s="250" t="s">
        <v>1473</v>
      </c>
      <c r="L3" s="250" t="s">
        <v>252</v>
      </c>
      <c r="M3" s="250" t="s">
        <v>317</v>
      </c>
      <c r="N3" s="250" t="s">
        <v>250</v>
      </c>
      <c r="O3" s="250" t="s">
        <v>1474</v>
      </c>
      <c r="P3" s="188" t="s">
        <v>317</v>
      </c>
      <c r="Q3" s="188" t="s">
        <v>250</v>
      </c>
      <c r="R3" s="188" t="s">
        <v>1475</v>
      </c>
    </row>
    <row r="4" spans="1:18" ht="148.5">
      <c r="A4" s="249" t="s">
        <v>254</v>
      </c>
      <c r="B4" s="250" t="s">
        <v>247</v>
      </c>
      <c r="C4" s="250" t="s">
        <v>248</v>
      </c>
      <c r="D4" s="250" t="s">
        <v>249</v>
      </c>
      <c r="E4" s="250" t="s">
        <v>1476</v>
      </c>
      <c r="F4" s="250" t="s">
        <v>1477</v>
      </c>
      <c r="G4" s="250" t="s">
        <v>1469</v>
      </c>
      <c r="H4" s="250" t="s">
        <v>1470</v>
      </c>
      <c r="I4" s="250" t="s">
        <v>1471</v>
      </c>
      <c r="J4" s="250" t="s">
        <v>1478</v>
      </c>
      <c r="K4" s="250" t="s">
        <v>1479</v>
      </c>
      <c r="L4" s="250" t="s">
        <v>252</v>
      </c>
      <c r="M4" s="250" t="s">
        <v>317</v>
      </c>
      <c r="N4" s="250" t="s">
        <v>1173</v>
      </c>
      <c r="O4" s="250" t="s">
        <v>1474</v>
      </c>
      <c r="P4" s="188" t="s">
        <v>317</v>
      </c>
      <c r="Q4" s="188" t="s">
        <v>250</v>
      </c>
      <c r="R4" s="188" t="s">
        <v>1475</v>
      </c>
    </row>
    <row r="5" spans="1:18" ht="148.5">
      <c r="A5" s="249" t="s">
        <v>1480</v>
      </c>
      <c r="B5" s="250" t="s">
        <v>247</v>
      </c>
      <c r="C5" s="250" t="s">
        <v>248</v>
      </c>
      <c r="D5" s="250" t="s">
        <v>249</v>
      </c>
      <c r="E5" s="250" t="s">
        <v>1481</v>
      </c>
      <c r="F5" s="250" t="s">
        <v>1482</v>
      </c>
      <c r="G5" s="250" t="s">
        <v>1469</v>
      </c>
      <c r="H5" s="250" t="s">
        <v>1470</v>
      </c>
      <c r="I5" s="250" t="s">
        <v>1471</v>
      </c>
      <c r="J5" s="250" t="s">
        <v>1483</v>
      </c>
      <c r="K5" s="250" t="s">
        <v>1484</v>
      </c>
      <c r="L5" s="250" t="s">
        <v>252</v>
      </c>
      <c r="M5" s="250" t="s">
        <v>317</v>
      </c>
      <c r="N5" s="250" t="s">
        <v>250</v>
      </c>
      <c r="O5" s="250" t="s">
        <v>1474</v>
      </c>
      <c r="P5" s="188" t="s">
        <v>317</v>
      </c>
      <c r="Q5" s="188" t="s">
        <v>250</v>
      </c>
      <c r="R5" s="188" t="s">
        <v>1475</v>
      </c>
    </row>
    <row r="6" spans="1:18" ht="148.5">
      <c r="A6" s="249" t="s">
        <v>1485</v>
      </c>
      <c r="B6" s="250" t="s">
        <v>247</v>
      </c>
      <c r="C6" s="250" t="s">
        <v>248</v>
      </c>
      <c r="D6" s="250" t="s">
        <v>257</v>
      </c>
      <c r="E6" s="250"/>
      <c r="F6" s="250"/>
      <c r="G6" s="250" t="s">
        <v>1469</v>
      </c>
      <c r="H6" s="250" t="s">
        <v>1470</v>
      </c>
      <c r="I6" s="250" t="s">
        <v>1486</v>
      </c>
      <c r="J6" s="250"/>
      <c r="K6" s="250"/>
      <c r="L6" s="250" t="s">
        <v>252</v>
      </c>
      <c r="M6" s="250" t="s">
        <v>317</v>
      </c>
      <c r="N6" s="250" t="s">
        <v>250</v>
      </c>
      <c r="O6" s="250" t="s">
        <v>1474</v>
      </c>
      <c r="P6" s="188" t="s">
        <v>317</v>
      </c>
      <c r="Q6" s="188" t="s">
        <v>250</v>
      </c>
      <c r="R6" s="188" t="s">
        <v>1475</v>
      </c>
    </row>
    <row r="7" spans="1:18" ht="148.5">
      <c r="A7" s="249" t="s">
        <v>1487</v>
      </c>
      <c r="B7" s="250" t="s">
        <v>247</v>
      </c>
      <c r="C7" s="250" t="s">
        <v>248</v>
      </c>
      <c r="D7" s="250" t="s">
        <v>260</v>
      </c>
      <c r="E7" s="250"/>
      <c r="F7" s="250"/>
      <c r="G7" s="250" t="s">
        <v>1469</v>
      </c>
      <c r="H7" s="250" t="s">
        <v>1470</v>
      </c>
      <c r="I7" s="250" t="s">
        <v>1488</v>
      </c>
      <c r="J7" s="250"/>
      <c r="K7" s="250"/>
      <c r="L7" s="250" t="s">
        <v>252</v>
      </c>
      <c r="M7" s="250" t="s">
        <v>317</v>
      </c>
      <c r="N7" s="250" t="s">
        <v>250</v>
      </c>
      <c r="O7" s="250" t="s">
        <v>1474</v>
      </c>
      <c r="P7" s="188" t="s">
        <v>317</v>
      </c>
      <c r="Q7" s="188" t="s">
        <v>250</v>
      </c>
      <c r="R7" s="188" t="s">
        <v>1475</v>
      </c>
    </row>
    <row r="8" spans="1:18" ht="148.5">
      <c r="A8" s="249" t="s">
        <v>259</v>
      </c>
      <c r="B8" s="250" t="s">
        <v>247</v>
      </c>
      <c r="C8" s="250" t="s">
        <v>248</v>
      </c>
      <c r="D8" s="250" t="s">
        <v>260</v>
      </c>
      <c r="E8" s="250" t="s">
        <v>1489</v>
      </c>
      <c r="F8" s="250" t="s">
        <v>1490</v>
      </c>
      <c r="G8" s="250" t="s">
        <v>1469</v>
      </c>
      <c r="H8" s="250" t="s">
        <v>1470</v>
      </c>
      <c r="I8" s="250" t="s">
        <v>1488</v>
      </c>
      <c r="J8" s="250" t="s">
        <v>1491</v>
      </c>
      <c r="K8" s="250" t="s">
        <v>1492</v>
      </c>
      <c r="L8" s="250" t="s">
        <v>252</v>
      </c>
      <c r="M8" s="250" t="s">
        <v>317</v>
      </c>
      <c r="N8" s="250" t="s">
        <v>250</v>
      </c>
      <c r="O8" s="250" t="s">
        <v>1474</v>
      </c>
      <c r="P8" s="188" t="s">
        <v>317</v>
      </c>
      <c r="Q8" s="188" t="s">
        <v>250</v>
      </c>
      <c r="R8" s="188" t="s">
        <v>1475</v>
      </c>
    </row>
    <row r="9" spans="1:18" ht="148.5">
      <c r="A9" s="249" t="s">
        <v>261</v>
      </c>
      <c r="B9" s="250" t="s">
        <v>247</v>
      </c>
      <c r="C9" s="250" t="s">
        <v>262</v>
      </c>
      <c r="D9" s="250" t="s">
        <v>263</v>
      </c>
      <c r="E9" s="250"/>
      <c r="F9" s="250"/>
      <c r="G9" s="250" t="s">
        <v>1469</v>
      </c>
      <c r="H9" s="250" t="s">
        <v>1470</v>
      </c>
      <c r="I9" s="250" t="s">
        <v>1493</v>
      </c>
      <c r="J9" s="250"/>
      <c r="K9" s="250"/>
      <c r="L9" s="250" t="s">
        <v>252</v>
      </c>
      <c r="M9" s="250" t="s">
        <v>1494</v>
      </c>
      <c r="N9" s="250" t="s">
        <v>250</v>
      </c>
      <c r="O9" s="250" t="s">
        <v>1495</v>
      </c>
      <c r="P9" s="188" t="s">
        <v>1494</v>
      </c>
      <c r="Q9" s="188" t="s">
        <v>250</v>
      </c>
      <c r="R9" s="188" t="s">
        <v>1496</v>
      </c>
    </row>
    <row r="10" spans="1:18" ht="175.5">
      <c r="A10" s="249" t="s">
        <v>1497</v>
      </c>
      <c r="B10" s="250" t="s">
        <v>247</v>
      </c>
      <c r="C10" s="250" t="s">
        <v>1160</v>
      </c>
      <c r="D10" s="250"/>
      <c r="E10" s="250"/>
      <c r="F10" s="250"/>
      <c r="G10" s="250" t="s">
        <v>1469</v>
      </c>
      <c r="H10" s="250" t="s">
        <v>1498</v>
      </c>
      <c r="I10" s="250"/>
      <c r="J10" s="250"/>
      <c r="K10" s="250"/>
      <c r="L10" s="250" t="s">
        <v>269</v>
      </c>
      <c r="M10" s="250" t="s">
        <v>317</v>
      </c>
      <c r="N10" s="250" t="s">
        <v>250</v>
      </c>
      <c r="O10" s="250" t="s">
        <v>1499</v>
      </c>
      <c r="P10" s="188" t="s">
        <v>268</v>
      </c>
      <c r="Q10" s="188" t="s">
        <v>268</v>
      </c>
      <c r="R10" s="188"/>
    </row>
    <row r="11" spans="1:18" ht="243">
      <c r="A11" s="249" t="s">
        <v>264</v>
      </c>
      <c r="B11" s="250" t="s">
        <v>247</v>
      </c>
      <c r="C11" s="250" t="s">
        <v>265</v>
      </c>
      <c r="D11" s="250" t="s">
        <v>266</v>
      </c>
      <c r="E11" s="250" t="s">
        <v>1500</v>
      </c>
      <c r="F11" s="250" t="s">
        <v>1500</v>
      </c>
      <c r="G11" s="250" t="s">
        <v>1469</v>
      </c>
      <c r="H11" s="250" t="s">
        <v>1501</v>
      </c>
      <c r="I11" s="250" t="s">
        <v>1502</v>
      </c>
      <c r="J11" s="250" t="s">
        <v>1503</v>
      </c>
      <c r="K11" s="250" t="s">
        <v>1503</v>
      </c>
      <c r="L11" s="250" t="s">
        <v>269</v>
      </c>
      <c r="M11" s="250" t="s">
        <v>1504</v>
      </c>
      <c r="N11" s="250" t="s">
        <v>267</v>
      </c>
      <c r="O11" s="250"/>
      <c r="P11" s="188" t="s">
        <v>268</v>
      </c>
      <c r="Q11" s="188" t="s">
        <v>268</v>
      </c>
      <c r="R11" s="188"/>
    </row>
    <row r="12" spans="1:18" ht="135">
      <c r="A12" s="249" t="s">
        <v>270</v>
      </c>
      <c r="B12" s="250" t="s">
        <v>271</v>
      </c>
      <c r="C12" s="250" t="s">
        <v>272</v>
      </c>
      <c r="D12" s="250" t="s">
        <v>273</v>
      </c>
      <c r="E12" s="250"/>
      <c r="F12" s="250"/>
      <c r="G12" s="250" t="s">
        <v>1505</v>
      </c>
      <c r="H12" s="250" t="s">
        <v>1506</v>
      </c>
      <c r="I12" s="250" t="s">
        <v>1507</v>
      </c>
      <c r="J12" s="250"/>
      <c r="K12" s="250"/>
      <c r="L12" s="250" t="s">
        <v>269</v>
      </c>
      <c r="M12" s="250" t="s">
        <v>1508</v>
      </c>
      <c r="N12" s="250" t="s">
        <v>1509</v>
      </c>
      <c r="O12" s="250" t="s">
        <v>1510</v>
      </c>
      <c r="P12" s="188"/>
      <c r="Q12" s="188"/>
      <c r="R12" s="188"/>
    </row>
    <row r="13" spans="1:18" ht="94.5">
      <c r="A13" s="249" t="s">
        <v>1511</v>
      </c>
      <c r="B13" s="250" t="s">
        <v>271</v>
      </c>
      <c r="C13" s="250" t="s">
        <v>1512</v>
      </c>
      <c r="D13" s="250" t="s">
        <v>1513</v>
      </c>
      <c r="E13" s="250"/>
      <c r="F13" s="250"/>
      <c r="G13" s="250" t="s">
        <v>1505</v>
      </c>
      <c r="H13" s="250" t="s">
        <v>1506</v>
      </c>
      <c r="I13" s="250" t="s">
        <v>1514</v>
      </c>
      <c r="J13" s="250"/>
      <c r="K13" s="250"/>
      <c r="L13" s="250" t="s">
        <v>269</v>
      </c>
      <c r="M13" s="250" t="s">
        <v>1508</v>
      </c>
      <c r="N13" s="250" t="s">
        <v>1509</v>
      </c>
      <c r="O13" s="250" t="s">
        <v>1515</v>
      </c>
      <c r="P13" s="188"/>
      <c r="Q13" s="188"/>
      <c r="R13" s="188"/>
    </row>
    <row r="14" spans="1:18" ht="81">
      <c r="A14" s="249" t="s">
        <v>1516</v>
      </c>
      <c r="B14" s="250" t="s">
        <v>271</v>
      </c>
      <c r="C14" s="250" t="s">
        <v>1021</v>
      </c>
      <c r="D14" s="250"/>
      <c r="E14" s="250"/>
      <c r="F14" s="250"/>
      <c r="G14" s="250" t="s">
        <v>1505</v>
      </c>
      <c r="H14" s="250" t="s">
        <v>1517</v>
      </c>
      <c r="I14" s="250"/>
      <c r="J14" s="250"/>
      <c r="K14" s="250"/>
      <c r="L14" s="250" t="s">
        <v>269</v>
      </c>
      <c r="M14" s="250" t="s">
        <v>1508</v>
      </c>
      <c r="N14" s="250" t="s">
        <v>1509</v>
      </c>
      <c r="O14" s="250" t="s">
        <v>1518</v>
      </c>
      <c r="P14" s="188"/>
      <c r="Q14" s="188"/>
      <c r="R14" s="188"/>
    </row>
    <row r="15" spans="1:18" ht="81">
      <c r="A15" s="249" t="s">
        <v>276</v>
      </c>
      <c r="B15" s="250" t="s">
        <v>277</v>
      </c>
      <c r="C15" s="250" t="s">
        <v>278</v>
      </c>
      <c r="D15" s="250" t="s">
        <v>279</v>
      </c>
      <c r="E15" s="250"/>
      <c r="F15" s="250"/>
      <c r="G15" s="250" t="s">
        <v>1519</v>
      </c>
      <c r="H15" s="250" t="s">
        <v>1501</v>
      </c>
      <c r="I15" s="250" t="s">
        <v>1520</v>
      </c>
      <c r="J15" s="250"/>
      <c r="K15" s="250"/>
      <c r="L15" s="250" t="s">
        <v>269</v>
      </c>
      <c r="M15" s="250" t="s">
        <v>250</v>
      </c>
      <c r="N15" s="250" t="s">
        <v>1521</v>
      </c>
      <c r="O15" s="250" t="s">
        <v>1522</v>
      </c>
      <c r="P15" s="188" t="s">
        <v>1523</v>
      </c>
      <c r="Q15" s="188" t="s">
        <v>1509</v>
      </c>
      <c r="R15" s="188"/>
    </row>
    <row r="16" spans="1:18" ht="189">
      <c r="A16" s="249" t="s">
        <v>282</v>
      </c>
      <c r="B16" s="250" t="s">
        <v>283</v>
      </c>
      <c r="C16" s="250" t="s">
        <v>284</v>
      </c>
      <c r="D16" s="250" t="s">
        <v>285</v>
      </c>
      <c r="E16" s="250"/>
      <c r="F16" s="250"/>
      <c r="G16" s="250" t="s">
        <v>1524</v>
      </c>
      <c r="H16" s="250" t="s">
        <v>1525</v>
      </c>
      <c r="I16" s="250" t="s">
        <v>1526</v>
      </c>
      <c r="J16" s="250"/>
      <c r="K16" s="250"/>
      <c r="L16" s="250" t="s">
        <v>286</v>
      </c>
      <c r="M16" s="250"/>
      <c r="N16" s="250"/>
      <c r="O16" s="250"/>
      <c r="P16" s="188" t="s">
        <v>1527</v>
      </c>
      <c r="Q16" s="188" t="s">
        <v>1509</v>
      </c>
      <c r="R16" s="188"/>
    </row>
    <row r="17" spans="1:18" ht="202.5">
      <c r="A17" s="249" t="s">
        <v>287</v>
      </c>
      <c r="B17" s="250" t="s">
        <v>283</v>
      </c>
      <c r="C17" s="250" t="s">
        <v>284</v>
      </c>
      <c r="D17" s="250" t="s">
        <v>288</v>
      </c>
      <c r="E17" s="250"/>
      <c r="F17" s="250"/>
      <c r="G17" s="250" t="s">
        <v>1524</v>
      </c>
      <c r="H17" s="250" t="s">
        <v>1525</v>
      </c>
      <c r="I17" s="250" t="s">
        <v>1528</v>
      </c>
      <c r="J17" s="250"/>
      <c r="K17" s="250"/>
      <c r="L17" s="250" t="s">
        <v>286</v>
      </c>
      <c r="M17" s="250"/>
      <c r="N17" s="250"/>
      <c r="O17" s="250"/>
      <c r="P17" s="188" t="s">
        <v>1527</v>
      </c>
      <c r="Q17" s="188" t="s">
        <v>1509</v>
      </c>
      <c r="R17" s="188"/>
    </row>
    <row r="18" spans="1:18" ht="148.5">
      <c r="A18" s="249" t="s">
        <v>289</v>
      </c>
      <c r="B18" s="250" t="s">
        <v>283</v>
      </c>
      <c r="C18" s="250" t="s">
        <v>284</v>
      </c>
      <c r="D18" s="250" t="s">
        <v>290</v>
      </c>
      <c r="E18" s="250"/>
      <c r="F18" s="250"/>
      <c r="G18" s="250" t="s">
        <v>1524</v>
      </c>
      <c r="H18" s="250" t="s">
        <v>1525</v>
      </c>
      <c r="I18" s="250" t="s">
        <v>1529</v>
      </c>
      <c r="J18" s="250"/>
      <c r="K18" s="250"/>
      <c r="L18" s="250" t="s">
        <v>286</v>
      </c>
      <c r="M18" s="250"/>
      <c r="N18" s="250"/>
      <c r="O18" s="250"/>
      <c r="P18" s="188" t="s">
        <v>1527</v>
      </c>
      <c r="Q18" s="188" t="s">
        <v>1509</v>
      </c>
      <c r="R18" s="188"/>
    </row>
    <row r="19" spans="1:18" ht="162">
      <c r="A19" s="249" t="s">
        <v>291</v>
      </c>
      <c r="B19" s="250" t="s">
        <v>283</v>
      </c>
      <c r="C19" s="250" t="s">
        <v>284</v>
      </c>
      <c r="D19" s="250" t="s">
        <v>292</v>
      </c>
      <c r="E19" s="250"/>
      <c r="F19" s="250"/>
      <c r="G19" s="250" t="s">
        <v>1524</v>
      </c>
      <c r="H19" s="250" t="s">
        <v>1525</v>
      </c>
      <c r="I19" s="250" t="s">
        <v>1530</v>
      </c>
      <c r="J19" s="250"/>
      <c r="K19" s="250"/>
      <c r="L19" s="250" t="s">
        <v>286</v>
      </c>
      <c r="M19" s="250"/>
      <c r="N19" s="250"/>
      <c r="O19" s="250"/>
      <c r="P19" s="188" t="s">
        <v>1527</v>
      </c>
      <c r="Q19" s="188" t="s">
        <v>1509</v>
      </c>
      <c r="R19" s="188"/>
    </row>
    <row r="20" spans="1:18" ht="148.5">
      <c r="A20" s="249" t="s">
        <v>293</v>
      </c>
      <c r="B20" s="250" t="s">
        <v>283</v>
      </c>
      <c r="C20" s="250" t="s">
        <v>284</v>
      </c>
      <c r="D20" s="250" t="s">
        <v>294</v>
      </c>
      <c r="E20" s="250"/>
      <c r="F20" s="250"/>
      <c r="G20" s="250" t="s">
        <v>1524</v>
      </c>
      <c r="H20" s="250" t="s">
        <v>1525</v>
      </c>
      <c r="I20" s="250" t="s">
        <v>1531</v>
      </c>
      <c r="J20" s="250"/>
      <c r="K20" s="250"/>
      <c r="L20" s="250" t="s">
        <v>286</v>
      </c>
      <c r="M20" s="250"/>
      <c r="N20" s="250"/>
      <c r="O20" s="250"/>
      <c r="P20" s="188" t="s">
        <v>1527</v>
      </c>
      <c r="Q20" s="188" t="s">
        <v>1509</v>
      </c>
      <c r="R20" s="188"/>
    </row>
    <row r="21" spans="1:18" ht="175.5">
      <c r="A21" s="249" t="s">
        <v>295</v>
      </c>
      <c r="B21" s="250" t="s">
        <v>283</v>
      </c>
      <c r="C21" s="250" t="s">
        <v>284</v>
      </c>
      <c r="D21" s="250" t="s">
        <v>296</v>
      </c>
      <c r="E21" s="250"/>
      <c r="F21" s="250"/>
      <c r="G21" s="250" t="s">
        <v>1524</v>
      </c>
      <c r="H21" s="250" t="s">
        <v>1525</v>
      </c>
      <c r="I21" s="250" t="s">
        <v>1532</v>
      </c>
      <c r="J21" s="250"/>
      <c r="K21" s="250"/>
      <c r="L21" s="250" t="s">
        <v>286</v>
      </c>
      <c r="M21" s="250"/>
      <c r="N21" s="250"/>
      <c r="O21" s="250"/>
      <c r="P21" s="188" t="s">
        <v>1527</v>
      </c>
      <c r="Q21" s="188" t="s">
        <v>1509</v>
      </c>
      <c r="R21" s="188"/>
    </row>
    <row r="22" spans="1:18" ht="189">
      <c r="A22" s="249" t="s">
        <v>297</v>
      </c>
      <c r="B22" s="250" t="s">
        <v>283</v>
      </c>
      <c r="C22" s="250" t="s">
        <v>284</v>
      </c>
      <c r="D22" s="250" t="s">
        <v>298</v>
      </c>
      <c r="E22" s="250"/>
      <c r="F22" s="250"/>
      <c r="G22" s="250" t="s">
        <v>1524</v>
      </c>
      <c r="H22" s="250" t="s">
        <v>1525</v>
      </c>
      <c r="I22" s="250" t="s">
        <v>1533</v>
      </c>
      <c r="J22" s="250"/>
      <c r="K22" s="250"/>
      <c r="L22" s="250" t="s">
        <v>286</v>
      </c>
      <c r="M22" s="250"/>
      <c r="N22" s="250"/>
      <c r="O22" s="250"/>
      <c r="P22" s="188" t="s">
        <v>1527</v>
      </c>
      <c r="Q22" s="188" t="s">
        <v>1509</v>
      </c>
      <c r="R22" s="188"/>
    </row>
    <row r="23" spans="1:18" ht="216">
      <c r="A23" s="249" t="s">
        <v>1534</v>
      </c>
      <c r="B23" s="250" t="s">
        <v>283</v>
      </c>
      <c r="C23" s="250" t="s">
        <v>284</v>
      </c>
      <c r="D23" s="250" t="s">
        <v>1535</v>
      </c>
      <c r="E23" s="250"/>
      <c r="F23" s="250"/>
      <c r="G23" s="250" t="s">
        <v>1524</v>
      </c>
      <c r="H23" s="250" t="s">
        <v>1525</v>
      </c>
      <c r="I23" s="250" t="s">
        <v>1536</v>
      </c>
      <c r="J23" s="250"/>
      <c r="K23" s="250"/>
      <c r="L23" s="250" t="s">
        <v>286</v>
      </c>
      <c r="M23" s="250"/>
      <c r="N23" s="250"/>
      <c r="O23" s="250"/>
      <c r="P23" s="188" t="s">
        <v>1527</v>
      </c>
      <c r="Q23" s="188" t="s">
        <v>1509</v>
      </c>
      <c r="R23" s="188"/>
    </row>
    <row r="24" spans="1:18" ht="229.5">
      <c r="A24" s="249" t="s">
        <v>299</v>
      </c>
      <c r="B24" s="250" t="s">
        <v>283</v>
      </c>
      <c r="C24" s="250" t="s">
        <v>284</v>
      </c>
      <c r="D24" s="250" t="s">
        <v>300</v>
      </c>
      <c r="E24" s="250"/>
      <c r="F24" s="250"/>
      <c r="G24" s="250" t="s">
        <v>1524</v>
      </c>
      <c r="H24" s="250" t="s">
        <v>1525</v>
      </c>
      <c r="I24" s="250" t="s">
        <v>1537</v>
      </c>
      <c r="J24" s="250"/>
      <c r="K24" s="250"/>
      <c r="L24" s="250" t="s">
        <v>286</v>
      </c>
      <c r="M24" s="250"/>
      <c r="N24" s="250"/>
      <c r="O24" s="250"/>
      <c r="P24" s="188" t="s">
        <v>1527</v>
      </c>
      <c r="Q24" s="188" t="s">
        <v>1509</v>
      </c>
      <c r="R24" s="188"/>
    </row>
    <row r="25" spans="1:18" ht="148.5">
      <c r="A25" s="249" t="s">
        <v>1538</v>
      </c>
      <c r="B25" s="250" t="s">
        <v>283</v>
      </c>
      <c r="C25" s="250" t="s">
        <v>284</v>
      </c>
      <c r="D25" s="250" t="s">
        <v>1162</v>
      </c>
      <c r="E25" s="250"/>
      <c r="F25" s="250"/>
      <c r="G25" s="250" t="s">
        <v>1524</v>
      </c>
      <c r="H25" s="250" t="s">
        <v>1525</v>
      </c>
      <c r="I25" s="250" t="s">
        <v>1539</v>
      </c>
      <c r="J25" s="250"/>
      <c r="K25" s="250"/>
      <c r="L25" s="250" t="s">
        <v>286</v>
      </c>
      <c r="M25" s="250"/>
      <c r="N25" s="250"/>
      <c r="O25" s="250"/>
      <c r="P25" s="188" t="s">
        <v>1527</v>
      </c>
      <c r="Q25" s="188" t="s">
        <v>1509</v>
      </c>
      <c r="R25" s="188"/>
    </row>
    <row r="26" spans="1:18" ht="189">
      <c r="A26" s="249" t="s">
        <v>1163</v>
      </c>
      <c r="B26" s="250" t="s">
        <v>283</v>
      </c>
      <c r="C26" s="250" t="s">
        <v>284</v>
      </c>
      <c r="D26" s="250" t="s">
        <v>1164</v>
      </c>
      <c r="E26" s="250"/>
      <c r="F26" s="250"/>
      <c r="G26" s="250" t="s">
        <v>1524</v>
      </c>
      <c r="H26" s="250" t="s">
        <v>1525</v>
      </c>
      <c r="I26" s="250" t="s">
        <v>1540</v>
      </c>
      <c r="J26" s="250"/>
      <c r="K26" s="250"/>
      <c r="L26" s="250" t="s">
        <v>286</v>
      </c>
      <c r="M26" s="250"/>
      <c r="N26" s="250"/>
      <c r="O26" s="250"/>
      <c r="P26" s="188" t="s">
        <v>1527</v>
      </c>
      <c r="Q26" s="188" t="s">
        <v>1509</v>
      </c>
      <c r="R26" s="188"/>
    </row>
    <row r="27" spans="1:18" ht="202.5">
      <c r="A27" s="249" t="s">
        <v>1165</v>
      </c>
      <c r="B27" s="250" t="s">
        <v>283</v>
      </c>
      <c r="C27" s="250" t="s">
        <v>284</v>
      </c>
      <c r="D27" s="250" t="s">
        <v>1166</v>
      </c>
      <c r="E27" s="250"/>
      <c r="F27" s="250"/>
      <c r="G27" s="250" t="s">
        <v>1524</v>
      </c>
      <c r="H27" s="250" t="s">
        <v>1525</v>
      </c>
      <c r="I27" s="250" t="s">
        <v>1541</v>
      </c>
      <c r="J27" s="250"/>
      <c r="K27" s="250"/>
      <c r="L27" s="250" t="s">
        <v>286</v>
      </c>
      <c r="M27" s="250"/>
      <c r="N27" s="250"/>
      <c r="O27" s="250"/>
      <c r="P27" s="188" t="s">
        <v>1527</v>
      </c>
      <c r="Q27" s="188" t="s">
        <v>1509</v>
      </c>
      <c r="R27" s="188"/>
    </row>
    <row r="28" spans="1:18" ht="121.5">
      <c r="A28" s="249" t="s">
        <v>1542</v>
      </c>
      <c r="B28" s="250" t="s">
        <v>302</v>
      </c>
      <c r="C28" s="250" t="s">
        <v>1543</v>
      </c>
      <c r="D28" s="250" t="s">
        <v>1544</v>
      </c>
      <c r="E28" s="250" t="s">
        <v>910</v>
      </c>
      <c r="F28" s="250" t="s">
        <v>1545</v>
      </c>
      <c r="G28" s="250" t="s">
        <v>1546</v>
      </c>
      <c r="H28" s="250" t="s">
        <v>1547</v>
      </c>
      <c r="I28" s="250" t="s">
        <v>1548</v>
      </c>
      <c r="J28" s="250" t="s">
        <v>1549</v>
      </c>
      <c r="K28" s="250" t="s">
        <v>1550</v>
      </c>
      <c r="L28" s="250" t="s">
        <v>286</v>
      </c>
      <c r="M28" s="250" t="s">
        <v>910</v>
      </c>
      <c r="N28" s="250" t="s">
        <v>1509</v>
      </c>
      <c r="O28" s="250" t="s">
        <v>910</v>
      </c>
      <c r="P28" s="188" t="s">
        <v>1551</v>
      </c>
      <c r="Q28" s="188" t="s">
        <v>393</v>
      </c>
      <c r="R28" s="188" t="s">
        <v>910</v>
      </c>
    </row>
    <row r="29" spans="1:18" ht="121.5">
      <c r="A29" s="249" t="s">
        <v>1552</v>
      </c>
      <c r="B29" s="250" t="s">
        <v>302</v>
      </c>
      <c r="C29" s="250" t="s">
        <v>1543</v>
      </c>
      <c r="D29" s="250" t="s">
        <v>1544</v>
      </c>
      <c r="E29" s="250" t="s">
        <v>910</v>
      </c>
      <c r="F29" s="250" t="s">
        <v>1553</v>
      </c>
      <c r="G29" s="250" t="s">
        <v>1546</v>
      </c>
      <c r="H29" s="250" t="s">
        <v>1547</v>
      </c>
      <c r="I29" s="250" t="s">
        <v>1548</v>
      </c>
      <c r="J29" s="250" t="s">
        <v>1549</v>
      </c>
      <c r="K29" s="250" t="s">
        <v>1554</v>
      </c>
      <c r="L29" s="250" t="s">
        <v>286</v>
      </c>
      <c r="M29" s="250" t="s">
        <v>910</v>
      </c>
      <c r="N29" s="250" t="s">
        <v>1509</v>
      </c>
      <c r="O29" s="250" t="s">
        <v>910</v>
      </c>
      <c r="P29" s="188" t="s">
        <v>1551</v>
      </c>
      <c r="Q29" s="188" t="s">
        <v>393</v>
      </c>
      <c r="R29" s="188" t="s">
        <v>910</v>
      </c>
    </row>
    <row r="30" spans="1:18" ht="243">
      <c r="A30" s="249" t="s">
        <v>1555</v>
      </c>
      <c r="B30" s="250" t="s">
        <v>302</v>
      </c>
      <c r="C30" s="250" t="s">
        <v>1062</v>
      </c>
      <c r="D30" s="250" t="s">
        <v>1556</v>
      </c>
      <c r="E30" s="250" t="s">
        <v>910</v>
      </c>
      <c r="F30" s="250" t="s">
        <v>910</v>
      </c>
      <c r="G30" s="250" t="s">
        <v>1557</v>
      </c>
      <c r="H30" s="250" t="s">
        <v>1558</v>
      </c>
      <c r="I30" s="250" t="s">
        <v>1559</v>
      </c>
      <c r="J30" s="250" t="s">
        <v>910</v>
      </c>
      <c r="K30" s="250" t="s">
        <v>910</v>
      </c>
      <c r="L30" s="250" t="s">
        <v>269</v>
      </c>
      <c r="M30" s="250" t="s">
        <v>1494</v>
      </c>
      <c r="N30" s="250" t="s">
        <v>250</v>
      </c>
      <c r="O30" s="250" t="s">
        <v>910</v>
      </c>
      <c r="P30" s="188" t="s">
        <v>910</v>
      </c>
      <c r="Q30" s="188" t="s">
        <v>393</v>
      </c>
      <c r="R30" s="188" t="s">
        <v>910</v>
      </c>
    </row>
    <row r="31" spans="1:18" ht="378">
      <c r="A31" s="249" t="s">
        <v>301</v>
      </c>
      <c r="B31" s="250" t="s">
        <v>302</v>
      </c>
      <c r="C31" s="250" t="s">
        <v>303</v>
      </c>
      <c r="D31" s="250" t="s">
        <v>304</v>
      </c>
      <c r="E31" s="250" t="s">
        <v>910</v>
      </c>
      <c r="F31" s="250" t="s">
        <v>1560</v>
      </c>
      <c r="G31" s="250" t="s">
        <v>1557</v>
      </c>
      <c r="H31" s="250" t="s">
        <v>1558</v>
      </c>
      <c r="I31" s="250" t="s">
        <v>1561</v>
      </c>
      <c r="J31" s="250" t="s">
        <v>910</v>
      </c>
      <c r="K31" s="250" t="s">
        <v>1562</v>
      </c>
      <c r="L31" s="250" t="s">
        <v>252</v>
      </c>
      <c r="M31" s="250" t="s">
        <v>1494</v>
      </c>
      <c r="N31" s="250" t="s">
        <v>250</v>
      </c>
      <c r="O31" s="250" t="s">
        <v>1563</v>
      </c>
      <c r="P31" s="188" t="s">
        <v>1494</v>
      </c>
      <c r="Q31" s="188" t="s">
        <v>250</v>
      </c>
      <c r="R31" s="188" t="s">
        <v>910</v>
      </c>
    </row>
    <row r="32" spans="1:18" ht="409.5">
      <c r="A32" s="249" t="s">
        <v>305</v>
      </c>
      <c r="B32" s="250" t="s">
        <v>302</v>
      </c>
      <c r="C32" s="250" t="s">
        <v>306</v>
      </c>
      <c r="D32" s="250" t="s">
        <v>307</v>
      </c>
      <c r="E32" s="250" t="s">
        <v>910</v>
      </c>
      <c r="F32" s="250" t="s">
        <v>910</v>
      </c>
      <c r="G32" s="250" t="s">
        <v>1557</v>
      </c>
      <c r="H32" s="250" t="s">
        <v>1558</v>
      </c>
      <c r="I32" s="250" t="s">
        <v>1564</v>
      </c>
      <c r="J32" s="250" t="s">
        <v>910</v>
      </c>
      <c r="K32" s="250" t="s">
        <v>910</v>
      </c>
      <c r="L32" s="250" t="s">
        <v>252</v>
      </c>
      <c r="M32" s="250" t="s">
        <v>1494</v>
      </c>
      <c r="N32" s="250" t="s">
        <v>250</v>
      </c>
      <c r="O32" s="250" t="s">
        <v>910</v>
      </c>
      <c r="P32" s="188" t="s">
        <v>1494</v>
      </c>
      <c r="Q32" s="188" t="s">
        <v>250</v>
      </c>
      <c r="R32" s="188" t="s">
        <v>910</v>
      </c>
    </row>
    <row r="33" spans="1:18" ht="409.5">
      <c r="A33" s="249" t="s">
        <v>308</v>
      </c>
      <c r="B33" s="250" t="s">
        <v>302</v>
      </c>
      <c r="C33" s="250" t="s">
        <v>309</v>
      </c>
      <c r="D33" s="250" t="s">
        <v>1565</v>
      </c>
      <c r="E33" s="250" t="s">
        <v>910</v>
      </c>
      <c r="F33" s="250" t="s">
        <v>910</v>
      </c>
      <c r="G33" s="250" t="s">
        <v>1557</v>
      </c>
      <c r="H33" s="250" t="s">
        <v>1566</v>
      </c>
      <c r="I33" s="250" t="s">
        <v>1567</v>
      </c>
      <c r="J33" s="250" t="s">
        <v>910</v>
      </c>
      <c r="K33" s="250" t="s">
        <v>910</v>
      </c>
      <c r="L33" s="250" t="s">
        <v>286</v>
      </c>
      <c r="M33" s="250" t="s">
        <v>910</v>
      </c>
      <c r="N33" s="250" t="s">
        <v>1509</v>
      </c>
      <c r="O33" s="250" t="s">
        <v>910</v>
      </c>
      <c r="P33" s="188" t="s">
        <v>317</v>
      </c>
      <c r="Q33" s="188" t="s">
        <v>1521</v>
      </c>
      <c r="R33" s="188" t="s">
        <v>1568</v>
      </c>
    </row>
    <row r="34" spans="1:18" ht="409.5">
      <c r="A34" s="249" t="s">
        <v>311</v>
      </c>
      <c r="B34" s="250" t="s">
        <v>302</v>
      </c>
      <c r="C34" s="250" t="s">
        <v>309</v>
      </c>
      <c r="D34" s="250" t="s">
        <v>1569</v>
      </c>
      <c r="E34" s="250" t="s">
        <v>910</v>
      </c>
      <c r="F34" s="250" t="s">
        <v>910</v>
      </c>
      <c r="G34" s="250" t="s">
        <v>1557</v>
      </c>
      <c r="H34" s="250" t="s">
        <v>1566</v>
      </c>
      <c r="I34" s="250" t="s">
        <v>1570</v>
      </c>
      <c r="J34" s="250" t="s">
        <v>910</v>
      </c>
      <c r="K34" s="250" t="s">
        <v>910</v>
      </c>
      <c r="L34" s="250" t="s">
        <v>286</v>
      </c>
      <c r="M34" s="250" t="s">
        <v>910</v>
      </c>
      <c r="N34" s="250" t="s">
        <v>1509</v>
      </c>
      <c r="O34" s="250" t="s">
        <v>910</v>
      </c>
      <c r="P34" s="188" t="s">
        <v>317</v>
      </c>
      <c r="Q34" s="188" t="s">
        <v>1521</v>
      </c>
      <c r="R34" s="188" t="s">
        <v>1568</v>
      </c>
    </row>
    <row r="35" spans="1:18" ht="148.5">
      <c r="A35" s="249" t="s">
        <v>1167</v>
      </c>
      <c r="B35" s="250" t="s">
        <v>314</v>
      </c>
      <c r="C35" s="250" t="s">
        <v>1168</v>
      </c>
      <c r="D35" s="250" t="s">
        <v>1169</v>
      </c>
      <c r="E35" s="250" t="s">
        <v>1571</v>
      </c>
      <c r="F35" s="250" t="s">
        <v>1572</v>
      </c>
      <c r="G35" s="250" t="s">
        <v>1573</v>
      </c>
      <c r="H35" s="250" t="s">
        <v>1574</v>
      </c>
      <c r="I35" s="250" t="s">
        <v>1575</v>
      </c>
      <c r="J35" s="250" t="s">
        <v>1576</v>
      </c>
      <c r="K35" s="250" t="s">
        <v>1577</v>
      </c>
      <c r="L35" s="250" t="s">
        <v>1578</v>
      </c>
      <c r="M35" s="250" t="s">
        <v>1579</v>
      </c>
      <c r="N35" s="250" t="s">
        <v>1521</v>
      </c>
      <c r="O35" s="250" t="s">
        <v>1580</v>
      </c>
      <c r="P35" s="188" t="s">
        <v>1579</v>
      </c>
      <c r="Q35" s="188" t="s">
        <v>1521</v>
      </c>
      <c r="R35" s="188" t="s">
        <v>1581</v>
      </c>
    </row>
    <row r="36" spans="1:18" ht="148.5">
      <c r="A36" s="249" t="s">
        <v>1170</v>
      </c>
      <c r="B36" s="250" t="s">
        <v>314</v>
      </c>
      <c r="C36" s="250" t="s">
        <v>1168</v>
      </c>
      <c r="D36" s="250" t="s">
        <v>1169</v>
      </c>
      <c r="E36" s="250" t="s">
        <v>1582</v>
      </c>
      <c r="F36" s="250" t="s">
        <v>1583</v>
      </c>
      <c r="G36" s="250" t="s">
        <v>1573</v>
      </c>
      <c r="H36" s="250" t="s">
        <v>1574</v>
      </c>
      <c r="I36" s="250" t="s">
        <v>1575</v>
      </c>
      <c r="J36" s="250" t="s">
        <v>1576</v>
      </c>
      <c r="K36" s="250" t="s">
        <v>1584</v>
      </c>
      <c r="L36" s="250" t="s">
        <v>1578</v>
      </c>
      <c r="M36" s="250" t="s">
        <v>1579</v>
      </c>
      <c r="N36" s="250" t="s">
        <v>1521</v>
      </c>
      <c r="O36" s="250" t="s">
        <v>1580</v>
      </c>
      <c r="P36" s="188" t="s">
        <v>1579</v>
      </c>
      <c r="Q36" s="188" t="s">
        <v>1521</v>
      </c>
      <c r="R36" s="188" t="s">
        <v>1581</v>
      </c>
    </row>
    <row r="37" spans="1:18" ht="121.5">
      <c r="A37" s="249" t="s">
        <v>1171</v>
      </c>
      <c r="B37" s="250" t="s">
        <v>314</v>
      </c>
      <c r="C37" s="250" t="s">
        <v>345</v>
      </c>
      <c r="D37" s="250" t="s">
        <v>1172</v>
      </c>
      <c r="E37" s="250" t="s">
        <v>1585</v>
      </c>
      <c r="F37" s="250" t="s">
        <v>1586</v>
      </c>
      <c r="G37" s="250" t="s">
        <v>1587</v>
      </c>
      <c r="H37" s="250" t="s">
        <v>1588</v>
      </c>
      <c r="I37" s="250" t="s">
        <v>1589</v>
      </c>
      <c r="J37" s="250" t="s">
        <v>1590</v>
      </c>
      <c r="K37" s="250" t="s">
        <v>1591</v>
      </c>
      <c r="L37" s="250" t="s">
        <v>269</v>
      </c>
      <c r="M37" s="250" t="s">
        <v>317</v>
      </c>
      <c r="N37" s="250" t="s">
        <v>1509</v>
      </c>
      <c r="O37" s="250"/>
      <c r="P37" s="188" t="s">
        <v>1509</v>
      </c>
      <c r="Q37" s="188" t="s">
        <v>1509</v>
      </c>
      <c r="R37" s="188"/>
    </row>
    <row r="38" spans="1:18" ht="148.5">
      <c r="A38" s="249" t="s">
        <v>313</v>
      </c>
      <c r="B38" s="250" t="s">
        <v>314</v>
      </c>
      <c r="C38" s="250" t="s">
        <v>315</v>
      </c>
      <c r="D38" s="250"/>
      <c r="E38" s="250"/>
      <c r="F38" s="250"/>
      <c r="G38" s="250" t="s">
        <v>1587</v>
      </c>
      <c r="H38" s="250" t="s">
        <v>1592</v>
      </c>
      <c r="I38" s="250"/>
      <c r="J38" s="250"/>
      <c r="K38" s="250"/>
      <c r="L38" s="250" t="s">
        <v>1578</v>
      </c>
      <c r="M38" s="250" t="s">
        <v>317</v>
      </c>
      <c r="N38" s="250" t="s">
        <v>317</v>
      </c>
      <c r="O38" s="250" t="s">
        <v>1593</v>
      </c>
      <c r="P38" s="188" t="s">
        <v>1594</v>
      </c>
      <c r="Q38" s="188" t="s">
        <v>1509</v>
      </c>
      <c r="R38" s="188"/>
    </row>
    <row r="39" spans="1:18" ht="135">
      <c r="A39" s="249" t="s">
        <v>319</v>
      </c>
      <c r="B39" s="250" t="s">
        <v>320</v>
      </c>
      <c r="C39" s="250" t="s">
        <v>321</v>
      </c>
      <c r="D39" s="250" t="s">
        <v>322</v>
      </c>
      <c r="E39" s="250"/>
      <c r="F39" s="250"/>
      <c r="G39" s="250" t="s">
        <v>1595</v>
      </c>
      <c r="H39" s="250" t="s">
        <v>1596</v>
      </c>
      <c r="I39" s="250" t="s">
        <v>1597</v>
      </c>
      <c r="J39" s="250"/>
      <c r="K39" s="250"/>
      <c r="L39" s="250" t="s">
        <v>269</v>
      </c>
      <c r="M39" s="250" t="s">
        <v>1598</v>
      </c>
      <c r="N39" s="250" t="s">
        <v>1509</v>
      </c>
      <c r="O39" s="250" t="s">
        <v>1599</v>
      </c>
      <c r="P39" s="188"/>
      <c r="Q39" s="188"/>
      <c r="R39" s="188"/>
    </row>
    <row r="40" spans="1:18" ht="81">
      <c r="A40" s="249" t="s">
        <v>1600</v>
      </c>
      <c r="B40" s="250" t="s">
        <v>1175</v>
      </c>
      <c r="C40" s="250" t="s">
        <v>1015</v>
      </c>
      <c r="D40" s="250" t="s">
        <v>1601</v>
      </c>
      <c r="E40" s="250"/>
      <c r="F40" s="250"/>
      <c r="G40" s="250" t="s">
        <v>1602</v>
      </c>
      <c r="H40" s="250" t="s">
        <v>1603</v>
      </c>
      <c r="I40" s="250" t="s">
        <v>1604</v>
      </c>
      <c r="J40" s="250"/>
      <c r="K40" s="250"/>
      <c r="L40" s="250" t="s">
        <v>286</v>
      </c>
      <c r="M40" s="250"/>
      <c r="N40" s="250"/>
      <c r="O40" s="250"/>
      <c r="P40" s="188" t="s">
        <v>1605</v>
      </c>
      <c r="Q40" s="188" t="s">
        <v>1509</v>
      </c>
      <c r="R40" s="188"/>
    </row>
    <row r="41" spans="1:18" ht="189">
      <c r="A41" s="249" t="s">
        <v>1174</v>
      </c>
      <c r="B41" s="250" t="s">
        <v>1175</v>
      </c>
      <c r="C41" s="250" t="s">
        <v>1176</v>
      </c>
      <c r="D41" s="250" t="s">
        <v>1177</v>
      </c>
      <c r="E41" s="250"/>
      <c r="F41" s="250"/>
      <c r="G41" s="250" t="s">
        <v>1606</v>
      </c>
      <c r="H41" s="250" t="s">
        <v>1607</v>
      </c>
      <c r="I41" s="250"/>
      <c r="J41" s="250"/>
      <c r="K41" s="250"/>
      <c r="L41" s="250" t="s">
        <v>1578</v>
      </c>
      <c r="M41" s="250" t="s">
        <v>1608</v>
      </c>
      <c r="N41" s="250" t="s">
        <v>1509</v>
      </c>
      <c r="O41" s="250"/>
      <c r="P41" s="188" t="s">
        <v>1609</v>
      </c>
      <c r="Q41" s="188" t="s">
        <v>1610</v>
      </c>
      <c r="R41" s="188"/>
    </row>
    <row r="42" spans="1:18" ht="121.5">
      <c r="A42" s="249" t="s">
        <v>1178</v>
      </c>
      <c r="B42" s="250" t="s">
        <v>1179</v>
      </c>
      <c r="C42" s="250" t="s">
        <v>1180</v>
      </c>
      <c r="D42" s="250"/>
      <c r="E42" s="250"/>
      <c r="F42" s="250" t="s">
        <v>1611</v>
      </c>
      <c r="G42" s="250" t="s">
        <v>1612</v>
      </c>
      <c r="H42" s="250" t="s">
        <v>1613</v>
      </c>
      <c r="I42" s="250"/>
      <c r="J42" s="250"/>
      <c r="K42" s="250" t="s">
        <v>1614</v>
      </c>
      <c r="L42" s="250" t="s">
        <v>269</v>
      </c>
      <c r="M42" s="250" t="s">
        <v>1615</v>
      </c>
      <c r="N42" s="250" t="s">
        <v>1509</v>
      </c>
      <c r="O42" s="250" t="s">
        <v>1616</v>
      </c>
      <c r="P42" s="188"/>
      <c r="Q42" s="188"/>
      <c r="R42" s="188"/>
    </row>
    <row r="43" spans="1:18" ht="121.5">
      <c r="A43" s="249" t="s">
        <v>1181</v>
      </c>
      <c r="B43" s="250" t="s">
        <v>1179</v>
      </c>
      <c r="C43" s="250" t="s">
        <v>1180</v>
      </c>
      <c r="D43" s="250"/>
      <c r="E43" s="250"/>
      <c r="F43" s="250" t="s">
        <v>1617</v>
      </c>
      <c r="G43" s="250" t="s">
        <v>1612</v>
      </c>
      <c r="H43" s="250" t="s">
        <v>1613</v>
      </c>
      <c r="I43" s="250"/>
      <c r="J43" s="250"/>
      <c r="K43" s="250" t="s">
        <v>1618</v>
      </c>
      <c r="L43" s="250" t="s">
        <v>269</v>
      </c>
      <c r="M43" s="250" t="s">
        <v>1615</v>
      </c>
      <c r="N43" s="250" t="s">
        <v>1509</v>
      </c>
      <c r="O43" s="250" t="s">
        <v>1616</v>
      </c>
      <c r="P43" s="188"/>
      <c r="Q43" s="188"/>
      <c r="R43" s="188"/>
    </row>
    <row r="44" spans="1:18" ht="121.5">
      <c r="A44" s="249" t="s">
        <v>1182</v>
      </c>
      <c r="B44" s="250" t="s">
        <v>1179</v>
      </c>
      <c r="C44" s="250" t="s">
        <v>1180</v>
      </c>
      <c r="D44" s="250"/>
      <c r="E44" s="250"/>
      <c r="F44" s="250" t="s">
        <v>1619</v>
      </c>
      <c r="G44" s="250" t="s">
        <v>1612</v>
      </c>
      <c r="H44" s="250" t="s">
        <v>1613</v>
      </c>
      <c r="I44" s="250"/>
      <c r="J44" s="250"/>
      <c r="K44" s="250" t="s">
        <v>1620</v>
      </c>
      <c r="L44" s="250" t="s">
        <v>286</v>
      </c>
      <c r="M44" s="250" t="s">
        <v>1621</v>
      </c>
      <c r="N44" s="250" t="s">
        <v>1509</v>
      </c>
      <c r="O44" s="250"/>
      <c r="P44" s="188" t="s">
        <v>1622</v>
      </c>
      <c r="Q44" s="188" t="s">
        <v>1509</v>
      </c>
      <c r="R44" s="188"/>
    </row>
    <row r="45" spans="1:18" ht="121.5">
      <c r="A45" s="249" t="s">
        <v>1183</v>
      </c>
      <c r="B45" s="250" t="s">
        <v>1179</v>
      </c>
      <c r="C45" s="250" t="s">
        <v>1180</v>
      </c>
      <c r="D45" s="250"/>
      <c r="E45" s="250"/>
      <c r="F45" s="250" t="s">
        <v>1623</v>
      </c>
      <c r="G45" s="250" t="s">
        <v>1612</v>
      </c>
      <c r="H45" s="250" t="s">
        <v>1613</v>
      </c>
      <c r="I45" s="250"/>
      <c r="J45" s="250"/>
      <c r="K45" s="250" t="s">
        <v>1624</v>
      </c>
      <c r="L45" s="250" t="s">
        <v>762</v>
      </c>
      <c r="M45" s="250" t="s">
        <v>1615</v>
      </c>
      <c r="N45" s="250" t="s">
        <v>1509</v>
      </c>
      <c r="O45" s="250"/>
      <c r="P45" s="188" t="s">
        <v>1625</v>
      </c>
      <c r="Q45" s="188" t="s">
        <v>1509</v>
      </c>
      <c r="R45" s="188"/>
    </row>
    <row r="46" spans="1:18" ht="121.5">
      <c r="A46" s="249" t="s">
        <v>1184</v>
      </c>
      <c r="B46" s="250" t="s">
        <v>1179</v>
      </c>
      <c r="C46" s="250" t="s">
        <v>1180</v>
      </c>
      <c r="D46" s="250"/>
      <c r="E46" s="250"/>
      <c r="F46" s="250" t="s">
        <v>1626</v>
      </c>
      <c r="G46" s="250" t="s">
        <v>1612</v>
      </c>
      <c r="H46" s="250" t="s">
        <v>1613</v>
      </c>
      <c r="I46" s="250"/>
      <c r="J46" s="250"/>
      <c r="K46" s="250" t="s">
        <v>1627</v>
      </c>
      <c r="L46" s="250" t="s">
        <v>286</v>
      </c>
      <c r="M46" s="250" t="s">
        <v>1615</v>
      </c>
      <c r="N46" s="250" t="s">
        <v>1509</v>
      </c>
      <c r="O46" s="250"/>
      <c r="P46" s="188" t="s">
        <v>1625</v>
      </c>
      <c r="Q46" s="188" t="s">
        <v>1509</v>
      </c>
      <c r="R46" s="188"/>
    </row>
    <row r="47" spans="1:18" ht="121.5">
      <c r="A47" s="249" t="s">
        <v>1185</v>
      </c>
      <c r="B47" s="250" t="s">
        <v>1179</v>
      </c>
      <c r="C47" s="250" t="s">
        <v>1180</v>
      </c>
      <c r="D47" s="250"/>
      <c r="E47" s="250"/>
      <c r="F47" s="250" t="s">
        <v>1628</v>
      </c>
      <c r="G47" s="250" t="s">
        <v>1612</v>
      </c>
      <c r="H47" s="250" t="s">
        <v>1613</v>
      </c>
      <c r="I47" s="250"/>
      <c r="J47" s="250"/>
      <c r="K47" s="250" t="s">
        <v>1629</v>
      </c>
      <c r="L47" s="250" t="s">
        <v>286</v>
      </c>
      <c r="M47" s="250" t="s">
        <v>1615</v>
      </c>
      <c r="N47" s="250" t="s">
        <v>1509</v>
      </c>
      <c r="O47" s="250"/>
      <c r="P47" s="188" t="s">
        <v>1625</v>
      </c>
      <c r="Q47" s="188" t="s">
        <v>1509</v>
      </c>
      <c r="R47" s="188"/>
    </row>
    <row r="48" spans="1:18" ht="121.5">
      <c r="A48" s="249" t="s">
        <v>1186</v>
      </c>
      <c r="B48" s="250" t="s">
        <v>1179</v>
      </c>
      <c r="C48" s="250" t="s">
        <v>1180</v>
      </c>
      <c r="D48" s="250"/>
      <c r="E48" s="250"/>
      <c r="F48" s="250" t="s">
        <v>1630</v>
      </c>
      <c r="G48" s="250" t="s">
        <v>1612</v>
      </c>
      <c r="H48" s="250" t="s">
        <v>1613</v>
      </c>
      <c r="I48" s="250"/>
      <c r="J48" s="250"/>
      <c r="K48" s="250" t="s">
        <v>1631</v>
      </c>
      <c r="L48" s="250" t="s">
        <v>286</v>
      </c>
      <c r="M48" s="250" t="s">
        <v>1615</v>
      </c>
      <c r="N48" s="250" t="s">
        <v>1509</v>
      </c>
      <c r="O48" s="250"/>
      <c r="P48" s="188" t="s">
        <v>1625</v>
      </c>
      <c r="Q48" s="188" t="s">
        <v>1509</v>
      </c>
      <c r="R48" s="188"/>
    </row>
    <row r="49" spans="1:18" ht="148.5">
      <c r="A49" s="249" t="s">
        <v>1187</v>
      </c>
      <c r="B49" s="250" t="s">
        <v>1179</v>
      </c>
      <c r="C49" s="250" t="s">
        <v>1180</v>
      </c>
      <c r="D49" s="250"/>
      <c r="E49" s="250"/>
      <c r="F49" s="250" t="s">
        <v>1632</v>
      </c>
      <c r="G49" s="250" t="s">
        <v>1612</v>
      </c>
      <c r="H49" s="250" t="s">
        <v>1613</v>
      </c>
      <c r="I49" s="250"/>
      <c r="J49" s="250"/>
      <c r="K49" s="250" t="s">
        <v>1633</v>
      </c>
      <c r="L49" s="250" t="s">
        <v>1578</v>
      </c>
      <c r="M49" s="250" t="s">
        <v>1615</v>
      </c>
      <c r="N49" s="250" t="s">
        <v>1509</v>
      </c>
      <c r="O49" s="250"/>
      <c r="P49" s="188" t="s">
        <v>1625</v>
      </c>
      <c r="Q49" s="188" t="s">
        <v>1509</v>
      </c>
      <c r="R49" s="188"/>
    </row>
    <row r="50" spans="1:18" ht="148.5">
      <c r="A50" s="249" t="s">
        <v>1188</v>
      </c>
      <c r="B50" s="250" t="s">
        <v>1179</v>
      </c>
      <c r="C50" s="250" t="s">
        <v>1180</v>
      </c>
      <c r="D50" s="250"/>
      <c r="E50" s="250"/>
      <c r="F50" s="250" t="s">
        <v>1634</v>
      </c>
      <c r="G50" s="250" t="s">
        <v>1612</v>
      </c>
      <c r="H50" s="250" t="s">
        <v>1613</v>
      </c>
      <c r="I50" s="250"/>
      <c r="J50" s="250"/>
      <c r="K50" s="250" t="s">
        <v>1635</v>
      </c>
      <c r="L50" s="250" t="s">
        <v>1578</v>
      </c>
      <c r="M50" s="250" t="s">
        <v>1615</v>
      </c>
      <c r="N50" s="250" t="s">
        <v>1509</v>
      </c>
      <c r="O50" s="250"/>
      <c r="P50" s="188" t="s">
        <v>1625</v>
      </c>
      <c r="Q50" s="188" t="s">
        <v>1509</v>
      </c>
      <c r="R50" s="188"/>
    </row>
    <row r="51" spans="1:18" ht="148.5">
      <c r="A51" s="249" t="s">
        <v>1636</v>
      </c>
      <c r="B51" s="250" t="s">
        <v>1179</v>
      </c>
      <c r="C51" s="250" t="s">
        <v>1180</v>
      </c>
      <c r="D51" s="250"/>
      <c r="E51" s="250"/>
      <c r="F51" s="250" t="s">
        <v>1637</v>
      </c>
      <c r="G51" s="250" t="s">
        <v>1612</v>
      </c>
      <c r="H51" s="250" t="s">
        <v>1613</v>
      </c>
      <c r="I51" s="250"/>
      <c r="J51" s="250"/>
      <c r="K51" s="250" t="s">
        <v>1638</v>
      </c>
      <c r="L51" s="250" t="s">
        <v>1578</v>
      </c>
      <c r="M51" s="250" t="s">
        <v>1615</v>
      </c>
      <c r="N51" s="250" t="s">
        <v>1509</v>
      </c>
      <c r="O51" s="250"/>
      <c r="P51" s="188" t="s">
        <v>1625</v>
      </c>
      <c r="Q51" s="188" t="s">
        <v>1509</v>
      </c>
      <c r="R51" s="188"/>
    </row>
    <row r="52" spans="1:18" ht="148.5">
      <c r="A52" s="249" t="s">
        <v>1189</v>
      </c>
      <c r="B52" s="250" t="s">
        <v>1179</v>
      </c>
      <c r="C52" s="250" t="s">
        <v>1180</v>
      </c>
      <c r="D52" s="250"/>
      <c r="E52" s="250"/>
      <c r="F52" s="250" t="s">
        <v>1639</v>
      </c>
      <c r="G52" s="250" t="s">
        <v>1612</v>
      </c>
      <c r="H52" s="250" t="s">
        <v>1613</v>
      </c>
      <c r="I52" s="250"/>
      <c r="J52" s="250"/>
      <c r="K52" s="250" t="s">
        <v>1640</v>
      </c>
      <c r="L52" s="250" t="s">
        <v>1578</v>
      </c>
      <c r="M52" s="250" t="s">
        <v>1615</v>
      </c>
      <c r="N52" s="250" t="s">
        <v>1509</v>
      </c>
      <c r="O52" s="250"/>
      <c r="P52" s="188" t="s">
        <v>1625</v>
      </c>
      <c r="Q52" s="188" t="s">
        <v>1509</v>
      </c>
      <c r="R52" s="188"/>
    </row>
    <row r="53" spans="1:18" ht="121.5">
      <c r="A53" s="249" t="s">
        <v>1190</v>
      </c>
      <c r="B53" s="250" t="s">
        <v>1179</v>
      </c>
      <c r="C53" s="250" t="s">
        <v>1180</v>
      </c>
      <c r="D53" s="250"/>
      <c r="E53" s="250"/>
      <c r="F53" s="250" t="s">
        <v>1641</v>
      </c>
      <c r="G53" s="250" t="s">
        <v>1612</v>
      </c>
      <c r="H53" s="250" t="s">
        <v>1613</v>
      </c>
      <c r="I53" s="250"/>
      <c r="J53" s="250"/>
      <c r="K53" s="250" t="s">
        <v>1642</v>
      </c>
      <c r="L53" s="250" t="s">
        <v>286</v>
      </c>
      <c r="M53" s="250" t="s">
        <v>1615</v>
      </c>
      <c r="N53" s="250" t="s">
        <v>1509</v>
      </c>
      <c r="O53" s="250"/>
      <c r="P53" s="188" t="s">
        <v>1625</v>
      </c>
      <c r="Q53" s="188" t="s">
        <v>1509</v>
      </c>
      <c r="R53" s="188"/>
    </row>
    <row r="54" spans="1:18" ht="121.5">
      <c r="A54" s="249" t="s">
        <v>324</v>
      </c>
      <c r="B54" s="250" t="s">
        <v>325</v>
      </c>
      <c r="C54" s="250" t="s">
        <v>326</v>
      </c>
      <c r="D54" s="250" t="s">
        <v>327</v>
      </c>
      <c r="E54" s="250" t="s">
        <v>1643</v>
      </c>
      <c r="F54" s="250" t="s">
        <v>1644</v>
      </c>
      <c r="G54" s="250" t="s">
        <v>1645</v>
      </c>
      <c r="H54" s="250" t="s">
        <v>1646</v>
      </c>
      <c r="I54" s="250" t="s">
        <v>1647</v>
      </c>
      <c r="J54" s="250" t="s">
        <v>1648</v>
      </c>
      <c r="K54" s="250" t="s">
        <v>1649</v>
      </c>
      <c r="L54" s="250" t="s">
        <v>269</v>
      </c>
      <c r="M54" s="250" t="s">
        <v>1650</v>
      </c>
      <c r="N54" s="250" t="s">
        <v>1509</v>
      </c>
      <c r="O54" s="250" t="s">
        <v>1651</v>
      </c>
      <c r="P54" s="188" t="s">
        <v>393</v>
      </c>
      <c r="Q54" s="188" t="s">
        <v>1509</v>
      </c>
      <c r="R54" s="188"/>
    </row>
    <row r="55" spans="1:18" ht="121.5">
      <c r="A55" s="249" t="s">
        <v>328</v>
      </c>
      <c r="B55" s="250" t="s">
        <v>325</v>
      </c>
      <c r="C55" s="250" t="s">
        <v>326</v>
      </c>
      <c r="D55" s="250" t="s">
        <v>327</v>
      </c>
      <c r="E55" s="250" t="s">
        <v>1652</v>
      </c>
      <c r="F55" s="250" t="s">
        <v>1653</v>
      </c>
      <c r="G55" s="250" t="s">
        <v>1645</v>
      </c>
      <c r="H55" s="250" t="s">
        <v>1646</v>
      </c>
      <c r="I55" s="250" t="s">
        <v>1647</v>
      </c>
      <c r="J55" s="250" t="s">
        <v>1654</v>
      </c>
      <c r="K55" s="250" t="s">
        <v>1655</v>
      </c>
      <c r="L55" s="250" t="s">
        <v>269</v>
      </c>
      <c r="M55" s="250" t="s">
        <v>1650</v>
      </c>
      <c r="N55" s="250" t="s">
        <v>1509</v>
      </c>
      <c r="O55" s="250" t="s">
        <v>1651</v>
      </c>
      <c r="P55" s="188" t="s">
        <v>393</v>
      </c>
      <c r="Q55" s="188" t="s">
        <v>1509</v>
      </c>
      <c r="R55" s="188"/>
    </row>
    <row r="56" spans="1:18" ht="121.5">
      <c r="A56" s="249" t="s">
        <v>329</v>
      </c>
      <c r="B56" s="250" t="s">
        <v>325</v>
      </c>
      <c r="C56" s="250" t="s">
        <v>330</v>
      </c>
      <c r="D56" s="250" t="s">
        <v>331</v>
      </c>
      <c r="E56" s="250" t="s">
        <v>1656</v>
      </c>
      <c r="F56" s="250" t="s">
        <v>1657</v>
      </c>
      <c r="G56" s="250" t="s">
        <v>1658</v>
      </c>
      <c r="H56" s="250" t="s">
        <v>1659</v>
      </c>
      <c r="I56" s="250" t="s">
        <v>1660</v>
      </c>
      <c r="J56" s="250" t="s">
        <v>1661</v>
      </c>
      <c r="K56" s="250" t="s">
        <v>1662</v>
      </c>
      <c r="L56" s="250" t="s">
        <v>269</v>
      </c>
      <c r="M56" s="250" t="s">
        <v>1650</v>
      </c>
      <c r="N56" s="250" t="s">
        <v>1509</v>
      </c>
      <c r="O56" s="250" t="s">
        <v>1651</v>
      </c>
      <c r="P56" s="188" t="s">
        <v>393</v>
      </c>
      <c r="Q56" s="188" t="s">
        <v>1509</v>
      </c>
      <c r="R56" s="188"/>
    </row>
    <row r="57" spans="1:18" ht="121.5">
      <c r="A57" s="249" t="s">
        <v>332</v>
      </c>
      <c r="B57" s="250" t="s">
        <v>325</v>
      </c>
      <c r="C57" s="250" t="s">
        <v>330</v>
      </c>
      <c r="D57" s="250" t="s">
        <v>333</v>
      </c>
      <c r="E57" s="250"/>
      <c r="F57" s="250"/>
      <c r="G57" s="250" t="s">
        <v>1663</v>
      </c>
      <c r="H57" s="250" t="s">
        <v>1664</v>
      </c>
      <c r="I57" s="250" t="s">
        <v>1665</v>
      </c>
      <c r="J57" s="250"/>
      <c r="K57" s="250"/>
      <c r="L57" s="250" t="s">
        <v>269</v>
      </c>
      <c r="M57" s="250" t="s">
        <v>317</v>
      </c>
      <c r="N57" s="250" t="s">
        <v>317</v>
      </c>
      <c r="O57" s="250" t="s">
        <v>1508</v>
      </c>
      <c r="P57" s="188" t="s">
        <v>393</v>
      </c>
      <c r="Q57" s="188" t="s">
        <v>1509</v>
      </c>
      <c r="R57" s="188"/>
    </row>
    <row r="58" spans="1:18" ht="135">
      <c r="A58" s="249" t="s">
        <v>1191</v>
      </c>
      <c r="B58" s="250" t="s">
        <v>325</v>
      </c>
      <c r="C58" s="250" t="s">
        <v>349</v>
      </c>
      <c r="D58" s="250"/>
      <c r="E58" s="250"/>
      <c r="F58" s="250"/>
      <c r="G58" s="250" t="s">
        <v>1663</v>
      </c>
      <c r="H58" s="250" t="s">
        <v>1666</v>
      </c>
      <c r="I58" s="250"/>
      <c r="J58" s="250"/>
      <c r="K58" s="250"/>
      <c r="L58" s="250" t="s">
        <v>269</v>
      </c>
      <c r="M58" s="250" t="s">
        <v>1667</v>
      </c>
      <c r="N58" s="250" t="s">
        <v>524</v>
      </c>
      <c r="O58" s="250"/>
      <c r="P58" s="188" t="s">
        <v>393</v>
      </c>
      <c r="Q58" s="188" t="s">
        <v>1509</v>
      </c>
      <c r="R58" s="188"/>
    </row>
    <row r="59" spans="1:18" ht="108">
      <c r="A59" s="249" t="s">
        <v>1192</v>
      </c>
      <c r="B59" s="250" t="s">
        <v>325</v>
      </c>
      <c r="C59" s="250" t="s">
        <v>1193</v>
      </c>
      <c r="D59" s="250"/>
      <c r="E59" s="250"/>
      <c r="F59" s="250"/>
      <c r="G59" s="250" t="s">
        <v>1645</v>
      </c>
      <c r="H59" s="250" t="s">
        <v>1668</v>
      </c>
      <c r="I59" s="250"/>
      <c r="J59" s="250"/>
      <c r="K59" s="250"/>
      <c r="L59" s="250" t="s">
        <v>269</v>
      </c>
      <c r="M59" s="250" t="s">
        <v>1669</v>
      </c>
      <c r="N59" s="250" t="s">
        <v>1509</v>
      </c>
      <c r="O59" s="250"/>
      <c r="P59" s="188" t="s">
        <v>393</v>
      </c>
      <c r="Q59" s="188" t="s">
        <v>1509</v>
      </c>
      <c r="R59" s="188"/>
    </row>
    <row r="60" spans="1:18" ht="202.5">
      <c r="A60" s="249" t="s">
        <v>334</v>
      </c>
      <c r="B60" s="250" t="s">
        <v>335</v>
      </c>
      <c r="C60" s="250" t="s">
        <v>336</v>
      </c>
      <c r="D60" s="250" t="s">
        <v>337</v>
      </c>
      <c r="E60" s="250"/>
      <c r="F60" s="250"/>
      <c r="G60" s="250" t="s">
        <v>1670</v>
      </c>
      <c r="H60" s="250" t="s">
        <v>1671</v>
      </c>
      <c r="I60" s="250" t="s">
        <v>1672</v>
      </c>
      <c r="J60" s="250"/>
      <c r="K60" s="250"/>
      <c r="L60" s="250" t="s">
        <v>339</v>
      </c>
      <c r="M60" s="250" t="s">
        <v>1673</v>
      </c>
      <c r="N60" s="250" t="s">
        <v>1610</v>
      </c>
      <c r="O60" s="250"/>
      <c r="P60" s="188"/>
      <c r="Q60" s="188"/>
      <c r="R60" s="188"/>
    </row>
    <row r="61" spans="1:18" ht="121.5">
      <c r="A61" s="249" t="s">
        <v>1194</v>
      </c>
      <c r="B61" s="250" t="s">
        <v>341</v>
      </c>
      <c r="C61" s="250" t="s">
        <v>1195</v>
      </c>
      <c r="D61" s="250" t="s">
        <v>1196</v>
      </c>
      <c r="E61" s="250" t="s">
        <v>1674</v>
      </c>
      <c r="F61" s="250" t="s">
        <v>1675</v>
      </c>
      <c r="G61" s="250" t="s">
        <v>1676</v>
      </c>
      <c r="H61" s="250" t="s">
        <v>1677</v>
      </c>
      <c r="I61" s="250" t="s">
        <v>1678</v>
      </c>
      <c r="J61" s="250" t="s">
        <v>1679</v>
      </c>
      <c r="K61" s="250" t="s">
        <v>1680</v>
      </c>
      <c r="L61" s="250" t="s">
        <v>269</v>
      </c>
      <c r="M61" s="250" t="s">
        <v>1681</v>
      </c>
      <c r="N61" s="250" t="s">
        <v>1509</v>
      </c>
      <c r="O61" s="250"/>
      <c r="P61" s="188" t="s">
        <v>1682</v>
      </c>
      <c r="Q61" s="188" t="s">
        <v>1509</v>
      </c>
      <c r="R61" s="188"/>
    </row>
    <row r="62" spans="1:18" ht="148.5">
      <c r="A62" s="249" t="s">
        <v>1683</v>
      </c>
      <c r="B62" s="250" t="s">
        <v>341</v>
      </c>
      <c r="C62" s="250" t="s">
        <v>1684</v>
      </c>
      <c r="D62" s="250" t="s">
        <v>1685</v>
      </c>
      <c r="E62" s="250" t="s">
        <v>1686</v>
      </c>
      <c r="F62" s="250" t="s">
        <v>1687</v>
      </c>
      <c r="G62" s="250" t="s">
        <v>1688</v>
      </c>
      <c r="H62" s="250" t="s">
        <v>1689</v>
      </c>
      <c r="I62" s="250" t="s">
        <v>1690</v>
      </c>
      <c r="J62" s="250" t="s">
        <v>1691</v>
      </c>
      <c r="K62" s="250" t="s">
        <v>1692</v>
      </c>
      <c r="L62" s="250" t="s">
        <v>1578</v>
      </c>
      <c r="M62" s="250" t="s">
        <v>1681</v>
      </c>
      <c r="N62" s="250" t="s">
        <v>1509</v>
      </c>
      <c r="O62" s="250"/>
      <c r="P62" s="188" t="s">
        <v>1693</v>
      </c>
      <c r="Q62" s="188" t="s">
        <v>1509</v>
      </c>
      <c r="R62" s="188"/>
    </row>
    <row r="63" spans="1:18" ht="148.5">
      <c r="A63" s="249" t="s">
        <v>1694</v>
      </c>
      <c r="B63" s="250" t="s">
        <v>341</v>
      </c>
      <c r="C63" s="250" t="s">
        <v>1684</v>
      </c>
      <c r="D63" s="250" t="s">
        <v>1685</v>
      </c>
      <c r="E63" s="250" t="s">
        <v>1686</v>
      </c>
      <c r="F63" s="250" t="s">
        <v>1695</v>
      </c>
      <c r="G63" s="250" t="s">
        <v>1688</v>
      </c>
      <c r="H63" s="250" t="s">
        <v>1689</v>
      </c>
      <c r="I63" s="250" t="s">
        <v>1690</v>
      </c>
      <c r="J63" s="250" t="s">
        <v>1691</v>
      </c>
      <c r="K63" s="250" t="s">
        <v>1696</v>
      </c>
      <c r="L63" s="250" t="s">
        <v>1578</v>
      </c>
      <c r="M63" s="250" t="s">
        <v>1681</v>
      </c>
      <c r="N63" s="250" t="s">
        <v>1509</v>
      </c>
      <c r="O63" s="250"/>
      <c r="P63" s="188" t="s">
        <v>1693</v>
      </c>
      <c r="Q63" s="188" t="s">
        <v>1509</v>
      </c>
      <c r="R63" s="188"/>
    </row>
    <row r="64" spans="1:18" ht="148.5">
      <c r="A64" s="249" t="s">
        <v>1697</v>
      </c>
      <c r="B64" s="250" t="s">
        <v>341</v>
      </c>
      <c r="C64" s="250" t="s">
        <v>1684</v>
      </c>
      <c r="D64" s="250" t="s">
        <v>1685</v>
      </c>
      <c r="E64" s="250" t="s">
        <v>1698</v>
      </c>
      <c r="F64" s="250" t="s">
        <v>1699</v>
      </c>
      <c r="G64" s="250" t="s">
        <v>1688</v>
      </c>
      <c r="H64" s="250" t="s">
        <v>1689</v>
      </c>
      <c r="I64" s="250" t="s">
        <v>1690</v>
      </c>
      <c r="J64" s="250" t="s">
        <v>1700</v>
      </c>
      <c r="K64" s="250" t="s">
        <v>1701</v>
      </c>
      <c r="L64" s="250" t="s">
        <v>1578</v>
      </c>
      <c r="M64" s="250" t="s">
        <v>1681</v>
      </c>
      <c r="N64" s="250" t="s">
        <v>1509</v>
      </c>
      <c r="O64" s="250"/>
      <c r="P64" s="188" t="s">
        <v>1693</v>
      </c>
      <c r="Q64" s="188" t="s">
        <v>1509</v>
      </c>
      <c r="R64" s="188"/>
    </row>
    <row r="65" spans="1:18" ht="148.5">
      <c r="A65" s="249" t="s">
        <v>1702</v>
      </c>
      <c r="B65" s="250" t="s">
        <v>341</v>
      </c>
      <c r="C65" s="250" t="s">
        <v>1684</v>
      </c>
      <c r="D65" s="250" t="s">
        <v>1685</v>
      </c>
      <c r="E65" s="250" t="s">
        <v>1703</v>
      </c>
      <c r="F65" s="250" t="s">
        <v>1704</v>
      </c>
      <c r="G65" s="250" t="s">
        <v>1688</v>
      </c>
      <c r="H65" s="250" t="s">
        <v>1689</v>
      </c>
      <c r="I65" s="250" t="s">
        <v>1690</v>
      </c>
      <c r="J65" s="250" t="s">
        <v>1705</v>
      </c>
      <c r="K65" s="250" t="s">
        <v>1706</v>
      </c>
      <c r="L65" s="250" t="s">
        <v>1578</v>
      </c>
      <c r="M65" s="250" t="s">
        <v>1681</v>
      </c>
      <c r="N65" s="250" t="s">
        <v>1509</v>
      </c>
      <c r="O65" s="250"/>
      <c r="P65" s="188" t="s">
        <v>1693</v>
      </c>
      <c r="Q65" s="188" t="s">
        <v>1509</v>
      </c>
      <c r="R65" s="188"/>
    </row>
    <row r="66" spans="1:18" ht="175.5">
      <c r="A66" s="249" t="s">
        <v>340</v>
      </c>
      <c r="B66" s="250" t="s">
        <v>341</v>
      </c>
      <c r="C66" s="250" t="s">
        <v>330</v>
      </c>
      <c r="D66" s="250" t="s">
        <v>342</v>
      </c>
      <c r="E66" s="250"/>
      <c r="F66" s="250"/>
      <c r="G66" s="250" t="s">
        <v>1707</v>
      </c>
      <c r="H66" s="250" t="s">
        <v>1708</v>
      </c>
      <c r="I66" s="250" t="s">
        <v>1709</v>
      </c>
      <c r="J66" s="250"/>
      <c r="K66" s="250"/>
      <c r="L66" s="250" t="s">
        <v>343</v>
      </c>
      <c r="M66" s="250" t="s">
        <v>1681</v>
      </c>
      <c r="N66" s="250" t="s">
        <v>1509</v>
      </c>
      <c r="O66" s="250"/>
      <c r="P66" s="188" t="s">
        <v>1693</v>
      </c>
      <c r="Q66" s="188" t="s">
        <v>1509</v>
      </c>
      <c r="R66" s="188"/>
    </row>
    <row r="67" spans="1:18" ht="175.5">
      <c r="A67" s="249" t="s">
        <v>1197</v>
      </c>
      <c r="B67" s="250" t="s">
        <v>341</v>
      </c>
      <c r="C67" s="250" t="s">
        <v>330</v>
      </c>
      <c r="D67" s="250" t="s">
        <v>342</v>
      </c>
      <c r="E67" s="250"/>
      <c r="F67" s="250"/>
      <c r="G67" s="250" t="s">
        <v>1707</v>
      </c>
      <c r="H67" s="250" t="s">
        <v>1708</v>
      </c>
      <c r="I67" s="250" t="s">
        <v>1709</v>
      </c>
      <c r="J67" s="250"/>
      <c r="K67" s="250"/>
      <c r="L67" s="250" t="s">
        <v>343</v>
      </c>
      <c r="M67" s="250" t="s">
        <v>1681</v>
      </c>
      <c r="N67" s="250" t="s">
        <v>1509</v>
      </c>
      <c r="O67" s="250"/>
      <c r="P67" s="188" t="s">
        <v>1693</v>
      </c>
      <c r="Q67" s="188" t="s">
        <v>1509</v>
      </c>
      <c r="R67" s="188"/>
    </row>
    <row r="68" spans="1:18" ht="135">
      <c r="A68" s="249" t="s">
        <v>344</v>
      </c>
      <c r="B68" s="250" t="s">
        <v>341</v>
      </c>
      <c r="C68" s="250" t="s">
        <v>345</v>
      </c>
      <c r="D68" s="250" t="s">
        <v>346</v>
      </c>
      <c r="E68" s="250"/>
      <c r="F68" s="250"/>
      <c r="G68" s="250" t="s">
        <v>1707</v>
      </c>
      <c r="H68" s="250" t="s">
        <v>1710</v>
      </c>
      <c r="I68" s="250" t="s">
        <v>1711</v>
      </c>
      <c r="J68" s="250"/>
      <c r="K68" s="250"/>
      <c r="L68" s="250" t="s">
        <v>269</v>
      </c>
      <c r="M68" s="250" t="s">
        <v>1712</v>
      </c>
      <c r="N68" s="250" t="s">
        <v>1610</v>
      </c>
      <c r="O68" s="250"/>
      <c r="P68" s="188" t="s">
        <v>1682</v>
      </c>
      <c r="Q68" s="188" t="s">
        <v>1509</v>
      </c>
      <c r="R68" s="188"/>
    </row>
    <row r="69" spans="1:18" ht="162">
      <c r="A69" s="249" t="s">
        <v>1198</v>
      </c>
      <c r="B69" s="250" t="s">
        <v>341</v>
      </c>
      <c r="C69" s="250" t="s">
        <v>1199</v>
      </c>
      <c r="D69" s="250" t="s">
        <v>1200</v>
      </c>
      <c r="E69" s="250" t="s">
        <v>1713</v>
      </c>
      <c r="F69" s="250" t="s">
        <v>1714</v>
      </c>
      <c r="G69" s="250" t="s">
        <v>1676</v>
      </c>
      <c r="H69" s="250" t="s">
        <v>1715</v>
      </c>
      <c r="I69" s="250" t="s">
        <v>1716</v>
      </c>
      <c r="J69" s="250" t="s">
        <v>1717</v>
      </c>
      <c r="K69" s="250" t="s">
        <v>1718</v>
      </c>
      <c r="L69" s="250" t="s">
        <v>269</v>
      </c>
      <c r="M69" s="250" t="s">
        <v>1719</v>
      </c>
      <c r="N69" s="250" t="s">
        <v>1521</v>
      </c>
      <c r="O69" s="250" t="s">
        <v>1720</v>
      </c>
      <c r="P69" s="188" t="s">
        <v>910</v>
      </c>
      <c r="Q69" s="188" t="s">
        <v>1509</v>
      </c>
      <c r="R69" s="188"/>
    </row>
    <row r="70" spans="1:18" ht="171">
      <c r="A70" s="249" t="s">
        <v>1201</v>
      </c>
      <c r="B70" s="250" t="s">
        <v>341</v>
      </c>
      <c r="C70" s="250" t="s">
        <v>1199</v>
      </c>
      <c r="D70" s="250" t="s">
        <v>1200</v>
      </c>
      <c r="E70" s="250" t="s">
        <v>1721</v>
      </c>
      <c r="F70" s="250" t="s">
        <v>1722</v>
      </c>
      <c r="G70" s="250" t="s">
        <v>1676</v>
      </c>
      <c r="H70" s="250" t="s">
        <v>1715</v>
      </c>
      <c r="I70" s="250" t="s">
        <v>1716</v>
      </c>
      <c r="J70" s="250" t="s">
        <v>1723</v>
      </c>
      <c r="K70" s="250" t="s">
        <v>1724</v>
      </c>
      <c r="L70" s="250" t="s">
        <v>1578</v>
      </c>
      <c r="M70" s="250" t="s">
        <v>1719</v>
      </c>
      <c r="N70" s="250" t="s">
        <v>1521</v>
      </c>
      <c r="O70" s="250" t="s">
        <v>1720</v>
      </c>
      <c r="P70" s="188" t="s">
        <v>1719</v>
      </c>
      <c r="Q70" s="188" t="s">
        <v>1521</v>
      </c>
      <c r="R70" s="188" t="s">
        <v>1725</v>
      </c>
    </row>
    <row r="71" spans="1:18" ht="270">
      <c r="A71" s="249" t="s">
        <v>347</v>
      </c>
      <c r="B71" s="250" t="s">
        <v>348</v>
      </c>
      <c r="C71" s="250" t="s">
        <v>349</v>
      </c>
      <c r="D71" s="250" t="s">
        <v>350</v>
      </c>
      <c r="E71" s="250" t="s">
        <v>1726</v>
      </c>
      <c r="F71" s="250" t="s">
        <v>1726</v>
      </c>
      <c r="G71" s="250" t="s">
        <v>1727</v>
      </c>
      <c r="H71" s="250" t="s">
        <v>1728</v>
      </c>
      <c r="I71" s="250" t="s">
        <v>1729</v>
      </c>
      <c r="J71" s="250" t="s">
        <v>1730</v>
      </c>
      <c r="K71" s="250" t="s">
        <v>1730</v>
      </c>
      <c r="L71" s="250" t="s">
        <v>269</v>
      </c>
      <c r="M71" s="250" t="s">
        <v>1731</v>
      </c>
      <c r="N71" s="250" t="s">
        <v>1509</v>
      </c>
      <c r="O71" s="250" t="s">
        <v>1732</v>
      </c>
      <c r="P71" s="188"/>
      <c r="Q71" s="188"/>
      <c r="R71" s="188"/>
    </row>
    <row r="72" spans="1:18" ht="297">
      <c r="A72" s="249" t="s">
        <v>351</v>
      </c>
      <c r="B72" s="250" t="s">
        <v>348</v>
      </c>
      <c r="C72" s="250" t="s">
        <v>352</v>
      </c>
      <c r="D72" s="250" t="s">
        <v>353</v>
      </c>
      <c r="E72" s="250" t="s">
        <v>1733</v>
      </c>
      <c r="F72" s="250" t="s">
        <v>1734</v>
      </c>
      <c r="G72" s="250" t="s">
        <v>1727</v>
      </c>
      <c r="H72" s="250" t="s">
        <v>1735</v>
      </c>
      <c r="I72" s="250" t="s">
        <v>1736</v>
      </c>
      <c r="J72" s="250" t="s">
        <v>1737</v>
      </c>
      <c r="K72" s="250" t="s">
        <v>1738</v>
      </c>
      <c r="L72" s="250" t="s">
        <v>1578</v>
      </c>
      <c r="M72" s="250" t="s">
        <v>1739</v>
      </c>
      <c r="N72" s="250" t="s">
        <v>1509</v>
      </c>
      <c r="O72" s="250"/>
      <c r="P72" s="188" t="s">
        <v>1740</v>
      </c>
      <c r="Q72" s="188" t="s">
        <v>1509</v>
      </c>
      <c r="R72" s="188"/>
    </row>
    <row r="73" spans="1:18" ht="94.5">
      <c r="A73" s="249" t="s">
        <v>354</v>
      </c>
      <c r="B73" s="250" t="s">
        <v>355</v>
      </c>
      <c r="C73" s="250" t="s">
        <v>356</v>
      </c>
      <c r="D73" s="250" t="s">
        <v>357</v>
      </c>
      <c r="E73" s="250"/>
      <c r="F73" s="250"/>
      <c r="G73" s="250" t="s">
        <v>1741</v>
      </c>
      <c r="H73" s="250" t="s">
        <v>1742</v>
      </c>
      <c r="I73" s="250" t="s">
        <v>1743</v>
      </c>
      <c r="J73" s="250"/>
      <c r="K73" s="250"/>
      <c r="L73" s="250" t="s">
        <v>269</v>
      </c>
      <c r="M73" s="250" t="s">
        <v>317</v>
      </c>
      <c r="N73" s="250" t="s">
        <v>317</v>
      </c>
      <c r="O73" s="250" t="s">
        <v>1744</v>
      </c>
      <c r="P73" s="188" t="s">
        <v>1509</v>
      </c>
      <c r="Q73" s="188" t="s">
        <v>1509</v>
      </c>
      <c r="R73" s="188"/>
    </row>
    <row r="74" spans="1:18" ht="121.5">
      <c r="A74" s="249" t="s">
        <v>358</v>
      </c>
      <c r="B74" s="250" t="s">
        <v>359</v>
      </c>
      <c r="C74" s="250" t="s">
        <v>360</v>
      </c>
      <c r="D74" s="250" t="s">
        <v>361</v>
      </c>
      <c r="E74" s="250" t="s">
        <v>1745</v>
      </c>
      <c r="F74" s="250" t="s">
        <v>1746</v>
      </c>
      <c r="G74" s="250" t="s">
        <v>1747</v>
      </c>
      <c r="H74" s="250" t="s">
        <v>1748</v>
      </c>
      <c r="I74" s="250" t="s">
        <v>1749</v>
      </c>
      <c r="J74" s="250" t="s">
        <v>1750</v>
      </c>
      <c r="K74" s="250" t="s">
        <v>1751</v>
      </c>
      <c r="L74" s="250" t="s">
        <v>269</v>
      </c>
      <c r="M74" s="250" t="s">
        <v>1752</v>
      </c>
      <c r="N74" s="250" t="s">
        <v>1509</v>
      </c>
      <c r="O74" s="250" t="s">
        <v>1753</v>
      </c>
      <c r="P74" s="188"/>
      <c r="Q74" s="188"/>
      <c r="R74" s="188"/>
    </row>
    <row r="75" spans="1:18" ht="121.5">
      <c r="A75" s="249" t="s">
        <v>362</v>
      </c>
      <c r="B75" s="250" t="s">
        <v>359</v>
      </c>
      <c r="C75" s="250" t="s">
        <v>360</v>
      </c>
      <c r="D75" s="250" t="s">
        <v>361</v>
      </c>
      <c r="E75" s="250" t="s">
        <v>1754</v>
      </c>
      <c r="F75" s="250" t="s">
        <v>1755</v>
      </c>
      <c r="G75" s="250" t="s">
        <v>1747</v>
      </c>
      <c r="H75" s="250" t="s">
        <v>1748</v>
      </c>
      <c r="I75" s="250" t="s">
        <v>1749</v>
      </c>
      <c r="J75" s="250" t="s">
        <v>1756</v>
      </c>
      <c r="K75" s="250" t="s">
        <v>1757</v>
      </c>
      <c r="L75" s="250" t="s">
        <v>269</v>
      </c>
      <c r="M75" s="250" t="s">
        <v>1752</v>
      </c>
      <c r="N75" s="250" t="s">
        <v>1509</v>
      </c>
      <c r="O75" s="250" t="s">
        <v>1753</v>
      </c>
      <c r="P75" s="188"/>
      <c r="Q75" s="188"/>
      <c r="R75" s="188"/>
    </row>
    <row r="76" spans="1:18" ht="108">
      <c r="A76" s="249" t="s">
        <v>363</v>
      </c>
      <c r="B76" s="250" t="s">
        <v>364</v>
      </c>
      <c r="C76" s="250" t="s">
        <v>365</v>
      </c>
      <c r="D76" s="250" t="s">
        <v>366</v>
      </c>
      <c r="E76" s="250"/>
      <c r="F76" s="250"/>
      <c r="G76" s="250" t="s">
        <v>1758</v>
      </c>
      <c r="H76" s="250" t="s">
        <v>1759</v>
      </c>
      <c r="I76" s="250" t="s">
        <v>1760</v>
      </c>
      <c r="J76" s="250"/>
      <c r="K76" s="250"/>
      <c r="L76" s="250" t="s">
        <v>286</v>
      </c>
      <c r="M76" s="250"/>
      <c r="N76" s="250"/>
      <c r="O76" s="250"/>
      <c r="P76" s="188" t="s">
        <v>1761</v>
      </c>
      <c r="Q76" s="188" t="s">
        <v>1509</v>
      </c>
      <c r="R76" s="188" t="s">
        <v>1762</v>
      </c>
    </row>
    <row r="77" spans="1:18" ht="108">
      <c r="A77" s="249" t="s">
        <v>367</v>
      </c>
      <c r="B77" s="250" t="s">
        <v>364</v>
      </c>
      <c r="C77" s="250" t="s">
        <v>365</v>
      </c>
      <c r="D77" s="250" t="s">
        <v>368</v>
      </c>
      <c r="E77" s="250"/>
      <c r="F77" s="250"/>
      <c r="G77" s="250" t="s">
        <v>1758</v>
      </c>
      <c r="H77" s="250" t="s">
        <v>1759</v>
      </c>
      <c r="I77" s="250" t="s">
        <v>1763</v>
      </c>
      <c r="J77" s="250"/>
      <c r="K77" s="250"/>
      <c r="L77" s="250" t="s">
        <v>286</v>
      </c>
      <c r="M77" s="250"/>
      <c r="N77" s="250"/>
      <c r="O77" s="250"/>
      <c r="P77" s="188" t="s">
        <v>1761</v>
      </c>
      <c r="Q77" s="188" t="s">
        <v>1509</v>
      </c>
      <c r="R77" s="188" t="s">
        <v>1762</v>
      </c>
    </row>
    <row r="78" spans="1:18" ht="108">
      <c r="A78" s="249" t="s">
        <v>369</v>
      </c>
      <c r="B78" s="250" t="s">
        <v>364</v>
      </c>
      <c r="C78" s="250" t="s">
        <v>365</v>
      </c>
      <c r="D78" s="250" t="s">
        <v>370</v>
      </c>
      <c r="E78" s="250"/>
      <c r="F78" s="250"/>
      <c r="G78" s="250" t="s">
        <v>1758</v>
      </c>
      <c r="H78" s="250" t="s">
        <v>1759</v>
      </c>
      <c r="I78" s="250" t="s">
        <v>1764</v>
      </c>
      <c r="J78" s="250"/>
      <c r="K78" s="250"/>
      <c r="L78" s="250" t="s">
        <v>286</v>
      </c>
      <c r="M78" s="250"/>
      <c r="N78" s="250"/>
      <c r="O78" s="250"/>
      <c r="P78" s="188" t="s">
        <v>1761</v>
      </c>
      <c r="Q78" s="188" t="s">
        <v>1509</v>
      </c>
      <c r="R78" s="188" t="s">
        <v>1762</v>
      </c>
    </row>
    <row r="79" spans="1:18" ht="108">
      <c r="A79" s="249" t="s">
        <v>371</v>
      </c>
      <c r="B79" s="250" t="s">
        <v>364</v>
      </c>
      <c r="C79" s="250" t="s">
        <v>365</v>
      </c>
      <c r="D79" s="250" t="s">
        <v>372</v>
      </c>
      <c r="E79" s="250"/>
      <c r="F79" s="250"/>
      <c r="G79" s="250" t="s">
        <v>1758</v>
      </c>
      <c r="H79" s="250" t="s">
        <v>1759</v>
      </c>
      <c r="I79" s="250" t="s">
        <v>1765</v>
      </c>
      <c r="J79" s="250"/>
      <c r="K79" s="250"/>
      <c r="L79" s="250" t="s">
        <v>286</v>
      </c>
      <c r="M79" s="250"/>
      <c r="N79" s="250"/>
      <c r="O79" s="250"/>
      <c r="P79" s="188" t="s">
        <v>1761</v>
      </c>
      <c r="Q79" s="188" t="s">
        <v>1509</v>
      </c>
      <c r="R79" s="188" t="s">
        <v>1762</v>
      </c>
    </row>
    <row r="80" spans="1:18" ht="108">
      <c r="A80" s="249" t="s">
        <v>373</v>
      </c>
      <c r="B80" s="250" t="s">
        <v>364</v>
      </c>
      <c r="C80" s="250" t="s">
        <v>365</v>
      </c>
      <c r="D80" s="250" t="s">
        <v>374</v>
      </c>
      <c r="E80" s="250"/>
      <c r="F80" s="250"/>
      <c r="G80" s="250" t="s">
        <v>1758</v>
      </c>
      <c r="H80" s="250" t="s">
        <v>1759</v>
      </c>
      <c r="I80" s="250" t="s">
        <v>1766</v>
      </c>
      <c r="J80" s="250"/>
      <c r="K80" s="250"/>
      <c r="L80" s="250" t="s">
        <v>286</v>
      </c>
      <c r="M80" s="250"/>
      <c r="N80" s="250"/>
      <c r="O80" s="250"/>
      <c r="P80" s="188" t="s">
        <v>1761</v>
      </c>
      <c r="Q80" s="188" t="s">
        <v>1509</v>
      </c>
      <c r="R80" s="188" t="s">
        <v>1762</v>
      </c>
    </row>
    <row r="81" spans="1:18" ht="108">
      <c r="A81" s="249" t="s">
        <v>375</v>
      </c>
      <c r="B81" s="250" t="s">
        <v>364</v>
      </c>
      <c r="C81" s="250" t="s">
        <v>365</v>
      </c>
      <c r="D81" s="250" t="s">
        <v>376</v>
      </c>
      <c r="E81" s="250"/>
      <c r="F81" s="250"/>
      <c r="G81" s="250" t="s">
        <v>1758</v>
      </c>
      <c r="H81" s="250" t="s">
        <v>1759</v>
      </c>
      <c r="I81" s="250" t="s">
        <v>1767</v>
      </c>
      <c r="J81" s="250"/>
      <c r="K81" s="250"/>
      <c r="L81" s="250" t="s">
        <v>286</v>
      </c>
      <c r="M81" s="250"/>
      <c r="N81" s="250"/>
      <c r="O81" s="250"/>
      <c r="P81" s="188" t="s">
        <v>1761</v>
      </c>
      <c r="Q81" s="188" t="s">
        <v>1509</v>
      </c>
      <c r="R81" s="188" t="s">
        <v>1762</v>
      </c>
    </row>
    <row r="82" spans="1:18" ht="148.5">
      <c r="A82" s="249" t="s">
        <v>377</v>
      </c>
      <c r="B82" s="250" t="s">
        <v>378</v>
      </c>
      <c r="C82" s="250" t="s">
        <v>379</v>
      </c>
      <c r="D82" s="250" t="s">
        <v>380</v>
      </c>
      <c r="E82" s="250"/>
      <c r="F82" s="250"/>
      <c r="G82" s="250" t="s">
        <v>1768</v>
      </c>
      <c r="H82" s="250" t="s">
        <v>1769</v>
      </c>
      <c r="I82" s="250" t="s">
        <v>1770</v>
      </c>
      <c r="J82" s="250"/>
      <c r="K82" s="250"/>
      <c r="L82" s="250" t="s">
        <v>1578</v>
      </c>
      <c r="M82" s="250" t="s">
        <v>1726</v>
      </c>
      <c r="N82" s="250" t="s">
        <v>1521</v>
      </c>
      <c r="O82" s="250" t="s">
        <v>1771</v>
      </c>
      <c r="P82" s="188" t="s">
        <v>1726</v>
      </c>
      <c r="Q82" s="188" t="s">
        <v>1521</v>
      </c>
      <c r="R82" s="188" t="s">
        <v>1772</v>
      </c>
    </row>
    <row r="83" spans="1:18" ht="148.5">
      <c r="A83" s="249" t="s">
        <v>381</v>
      </c>
      <c r="B83" s="250" t="s">
        <v>378</v>
      </c>
      <c r="C83" s="250" t="s">
        <v>379</v>
      </c>
      <c r="D83" s="250" t="s">
        <v>382</v>
      </c>
      <c r="E83" s="250"/>
      <c r="F83" s="250"/>
      <c r="G83" s="250" t="s">
        <v>1768</v>
      </c>
      <c r="H83" s="250" t="s">
        <v>1769</v>
      </c>
      <c r="I83" s="250" t="s">
        <v>1773</v>
      </c>
      <c r="J83" s="250"/>
      <c r="K83" s="250"/>
      <c r="L83" s="250" t="s">
        <v>1578</v>
      </c>
      <c r="M83" s="250" t="s">
        <v>1726</v>
      </c>
      <c r="N83" s="250" t="s">
        <v>1521</v>
      </c>
      <c r="O83" s="250" t="s">
        <v>1771</v>
      </c>
      <c r="P83" s="188" t="s">
        <v>1726</v>
      </c>
      <c r="Q83" s="188" t="s">
        <v>1521</v>
      </c>
      <c r="R83" s="188" t="s">
        <v>1772</v>
      </c>
    </row>
    <row r="84" spans="1:18" ht="148.5">
      <c r="A84" s="249" t="s">
        <v>383</v>
      </c>
      <c r="B84" s="250" t="s">
        <v>378</v>
      </c>
      <c r="C84" s="250" t="s">
        <v>379</v>
      </c>
      <c r="D84" s="250" t="s">
        <v>384</v>
      </c>
      <c r="E84" s="250"/>
      <c r="F84" s="250"/>
      <c r="G84" s="250" t="s">
        <v>1768</v>
      </c>
      <c r="H84" s="250" t="s">
        <v>1769</v>
      </c>
      <c r="I84" s="250" t="s">
        <v>1774</v>
      </c>
      <c r="J84" s="250"/>
      <c r="K84" s="250"/>
      <c r="L84" s="250" t="s">
        <v>1578</v>
      </c>
      <c r="M84" s="250" t="s">
        <v>1726</v>
      </c>
      <c r="N84" s="250" t="s">
        <v>1521</v>
      </c>
      <c r="O84" s="250" t="s">
        <v>1771</v>
      </c>
      <c r="P84" s="188" t="s">
        <v>1726</v>
      </c>
      <c r="Q84" s="188" t="s">
        <v>1521</v>
      </c>
      <c r="R84" s="188" t="s">
        <v>1772</v>
      </c>
    </row>
    <row r="85" spans="1:18" ht="310.5">
      <c r="A85" s="249" t="s">
        <v>385</v>
      </c>
      <c r="B85" s="250" t="s">
        <v>378</v>
      </c>
      <c r="C85" s="250" t="s">
        <v>379</v>
      </c>
      <c r="D85" s="250" t="s">
        <v>1775</v>
      </c>
      <c r="E85" s="250"/>
      <c r="F85" s="250"/>
      <c r="G85" s="250" t="s">
        <v>1776</v>
      </c>
      <c r="H85" s="250" t="s">
        <v>1777</v>
      </c>
      <c r="I85" s="250" t="s">
        <v>1778</v>
      </c>
      <c r="J85" s="250"/>
      <c r="K85" s="250"/>
      <c r="L85" s="250" t="s">
        <v>1578</v>
      </c>
      <c r="M85" s="250" t="s">
        <v>1779</v>
      </c>
      <c r="N85" s="250" t="s">
        <v>1509</v>
      </c>
      <c r="O85" s="250" t="s">
        <v>1780</v>
      </c>
      <c r="P85" s="188" t="s">
        <v>1781</v>
      </c>
      <c r="Q85" s="188" t="s">
        <v>1509</v>
      </c>
      <c r="R85" s="188"/>
    </row>
    <row r="86" spans="1:18" ht="148.5">
      <c r="A86" s="249" t="s">
        <v>387</v>
      </c>
      <c r="B86" s="250" t="s">
        <v>378</v>
      </c>
      <c r="C86" s="250" t="s">
        <v>388</v>
      </c>
      <c r="D86" s="250" t="s">
        <v>389</v>
      </c>
      <c r="E86" s="250" t="s">
        <v>1782</v>
      </c>
      <c r="F86" s="250" t="s">
        <v>1782</v>
      </c>
      <c r="G86" s="250" t="s">
        <v>1783</v>
      </c>
      <c r="H86" s="250" t="s">
        <v>1784</v>
      </c>
      <c r="I86" s="250" t="s">
        <v>1785</v>
      </c>
      <c r="J86" s="250" t="s">
        <v>1786</v>
      </c>
      <c r="K86" s="250" t="s">
        <v>1786</v>
      </c>
      <c r="L86" s="250" t="s">
        <v>1578</v>
      </c>
      <c r="M86" s="250" t="s">
        <v>1787</v>
      </c>
      <c r="N86" s="250" t="s">
        <v>1509</v>
      </c>
      <c r="O86" s="250" t="s">
        <v>1788</v>
      </c>
      <c r="P86" s="188" t="s">
        <v>1789</v>
      </c>
      <c r="Q86" s="188" t="s">
        <v>1509</v>
      </c>
      <c r="R86" s="188"/>
    </row>
    <row r="87" spans="1:18" ht="189">
      <c r="A87" s="249" t="s">
        <v>390</v>
      </c>
      <c r="B87" s="250" t="s">
        <v>378</v>
      </c>
      <c r="C87" s="250" t="s">
        <v>391</v>
      </c>
      <c r="D87" s="250" t="s">
        <v>392</v>
      </c>
      <c r="E87" s="250"/>
      <c r="F87" s="250"/>
      <c r="G87" s="250" t="s">
        <v>1776</v>
      </c>
      <c r="H87" s="250" t="s">
        <v>1790</v>
      </c>
      <c r="I87" s="250" t="s">
        <v>1791</v>
      </c>
      <c r="J87" s="250"/>
      <c r="K87" s="250"/>
      <c r="L87" s="250" t="s">
        <v>286</v>
      </c>
      <c r="M87" s="250"/>
      <c r="N87" s="250"/>
      <c r="O87" s="250"/>
      <c r="P87" s="188" t="s">
        <v>1789</v>
      </c>
      <c r="Q87" s="188" t="s">
        <v>393</v>
      </c>
      <c r="R87" s="188" t="s">
        <v>1792</v>
      </c>
    </row>
    <row r="88" spans="1:18" ht="189">
      <c r="A88" s="249" t="s">
        <v>394</v>
      </c>
      <c r="B88" s="250" t="s">
        <v>378</v>
      </c>
      <c r="C88" s="250" t="s">
        <v>391</v>
      </c>
      <c r="D88" s="250" t="s">
        <v>395</v>
      </c>
      <c r="E88" s="250"/>
      <c r="F88" s="250"/>
      <c r="G88" s="250" t="s">
        <v>1776</v>
      </c>
      <c r="H88" s="250" t="s">
        <v>1790</v>
      </c>
      <c r="I88" s="250" t="s">
        <v>1793</v>
      </c>
      <c r="J88" s="250"/>
      <c r="K88" s="250"/>
      <c r="L88" s="250" t="s">
        <v>286</v>
      </c>
      <c r="M88" s="250"/>
      <c r="N88" s="250"/>
      <c r="O88" s="250"/>
      <c r="P88" s="188" t="s">
        <v>1789</v>
      </c>
      <c r="Q88" s="188" t="s">
        <v>393</v>
      </c>
      <c r="R88" s="188" t="s">
        <v>1792</v>
      </c>
    </row>
    <row r="89" spans="1:18" ht="175.5">
      <c r="A89" s="249" t="s">
        <v>396</v>
      </c>
      <c r="B89" s="250" t="s">
        <v>378</v>
      </c>
      <c r="C89" s="250" t="s">
        <v>391</v>
      </c>
      <c r="D89" s="250" t="s">
        <v>397</v>
      </c>
      <c r="E89" s="250"/>
      <c r="F89" s="250"/>
      <c r="G89" s="250" t="s">
        <v>1776</v>
      </c>
      <c r="H89" s="250" t="s">
        <v>1790</v>
      </c>
      <c r="I89" s="250" t="s">
        <v>1794</v>
      </c>
      <c r="J89" s="250"/>
      <c r="K89" s="250"/>
      <c r="L89" s="250" t="s">
        <v>286</v>
      </c>
      <c r="M89" s="250"/>
      <c r="N89" s="250"/>
      <c r="O89" s="250"/>
      <c r="P89" s="188" t="s">
        <v>1789</v>
      </c>
      <c r="Q89" s="188" t="s">
        <v>393</v>
      </c>
      <c r="R89" s="188" t="s">
        <v>1792</v>
      </c>
    </row>
    <row r="90" spans="1:18" ht="256.5">
      <c r="A90" s="249" t="s">
        <v>1202</v>
      </c>
      <c r="B90" s="250" t="s">
        <v>378</v>
      </c>
      <c r="C90" s="250" t="s">
        <v>399</v>
      </c>
      <c r="D90" s="250" t="s">
        <v>263</v>
      </c>
      <c r="E90" s="250" t="s">
        <v>1795</v>
      </c>
      <c r="F90" s="250" t="s">
        <v>1796</v>
      </c>
      <c r="G90" s="250" t="s">
        <v>1797</v>
      </c>
      <c r="H90" s="250" t="s">
        <v>1798</v>
      </c>
      <c r="I90" s="250" t="s">
        <v>1799</v>
      </c>
      <c r="J90" s="250" t="s">
        <v>1800</v>
      </c>
      <c r="K90" s="250" t="s">
        <v>1801</v>
      </c>
      <c r="L90" s="250" t="s">
        <v>286</v>
      </c>
      <c r="M90" s="250"/>
      <c r="N90" s="250"/>
      <c r="O90" s="250"/>
      <c r="P90" s="188" t="s">
        <v>1726</v>
      </c>
      <c r="Q90" s="188" t="s">
        <v>1521</v>
      </c>
      <c r="R90" s="188" t="s">
        <v>1802</v>
      </c>
    </row>
    <row r="91" spans="1:18" ht="135">
      <c r="A91" s="249" t="s">
        <v>398</v>
      </c>
      <c r="B91" s="250" t="s">
        <v>378</v>
      </c>
      <c r="C91" s="250" t="s">
        <v>399</v>
      </c>
      <c r="D91" s="250" t="s">
        <v>400</v>
      </c>
      <c r="E91" s="250" t="s">
        <v>1803</v>
      </c>
      <c r="F91" s="250" t="s">
        <v>1804</v>
      </c>
      <c r="G91" s="250" t="s">
        <v>1768</v>
      </c>
      <c r="H91" s="250" t="s">
        <v>1798</v>
      </c>
      <c r="I91" s="250" t="s">
        <v>1805</v>
      </c>
      <c r="J91" s="250" t="s">
        <v>1806</v>
      </c>
      <c r="K91" s="250" t="s">
        <v>1807</v>
      </c>
      <c r="L91" s="250" t="s">
        <v>286</v>
      </c>
      <c r="M91" s="250"/>
      <c r="N91" s="250"/>
      <c r="O91" s="250"/>
      <c r="P91" s="188" t="s">
        <v>1726</v>
      </c>
      <c r="Q91" s="188" t="s">
        <v>1521</v>
      </c>
      <c r="R91" s="188" t="s">
        <v>1802</v>
      </c>
    </row>
    <row r="92" spans="1:18" ht="135">
      <c r="A92" s="249" t="s">
        <v>401</v>
      </c>
      <c r="B92" s="250" t="s">
        <v>378</v>
      </c>
      <c r="C92" s="250" t="s">
        <v>399</v>
      </c>
      <c r="D92" s="250" t="s">
        <v>402</v>
      </c>
      <c r="E92" s="250" t="s">
        <v>1808</v>
      </c>
      <c r="F92" s="250" t="s">
        <v>1809</v>
      </c>
      <c r="G92" s="250" t="s">
        <v>1768</v>
      </c>
      <c r="H92" s="250" t="s">
        <v>1798</v>
      </c>
      <c r="I92" s="250" t="s">
        <v>1810</v>
      </c>
      <c r="J92" s="250" t="s">
        <v>1811</v>
      </c>
      <c r="K92" s="250" t="s">
        <v>1812</v>
      </c>
      <c r="L92" s="250" t="s">
        <v>286</v>
      </c>
      <c r="M92" s="250"/>
      <c r="N92" s="250"/>
      <c r="O92" s="250"/>
      <c r="P92" s="188" t="s">
        <v>1726</v>
      </c>
      <c r="Q92" s="188" t="s">
        <v>1521</v>
      </c>
      <c r="R92" s="188" t="s">
        <v>1802</v>
      </c>
    </row>
    <row r="93" spans="1:18" ht="135">
      <c r="A93" s="249" t="s">
        <v>403</v>
      </c>
      <c r="B93" s="250" t="s">
        <v>378</v>
      </c>
      <c r="C93" s="250" t="s">
        <v>399</v>
      </c>
      <c r="D93" s="250" t="s">
        <v>402</v>
      </c>
      <c r="E93" s="250" t="s">
        <v>1813</v>
      </c>
      <c r="F93" s="250" t="s">
        <v>1814</v>
      </c>
      <c r="G93" s="250" t="s">
        <v>1797</v>
      </c>
      <c r="H93" s="250" t="s">
        <v>1798</v>
      </c>
      <c r="I93" s="250" t="s">
        <v>1810</v>
      </c>
      <c r="J93" s="250" t="s">
        <v>1815</v>
      </c>
      <c r="K93" s="250" t="s">
        <v>1816</v>
      </c>
      <c r="L93" s="250" t="s">
        <v>286</v>
      </c>
      <c r="M93" s="250"/>
      <c r="N93" s="250"/>
      <c r="O93" s="250"/>
      <c r="P93" s="188" t="s">
        <v>1726</v>
      </c>
      <c r="Q93" s="188" t="s">
        <v>1521</v>
      </c>
      <c r="R93" s="188" t="s">
        <v>1802</v>
      </c>
    </row>
    <row r="94" spans="1:18" ht="148.5">
      <c r="A94" s="249" t="s">
        <v>404</v>
      </c>
      <c r="B94" s="250" t="s">
        <v>378</v>
      </c>
      <c r="C94" s="250" t="s">
        <v>399</v>
      </c>
      <c r="D94" s="250" t="s">
        <v>405</v>
      </c>
      <c r="E94" s="250"/>
      <c r="F94" s="250"/>
      <c r="G94" s="250" t="s">
        <v>1768</v>
      </c>
      <c r="H94" s="250" t="s">
        <v>1798</v>
      </c>
      <c r="I94" s="250" t="s">
        <v>1817</v>
      </c>
      <c r="J94" s="250"/>
      <c r="K94" s="250"/>
      <c r="L94" s="250" t="s">
        <v>1578</v>
      </c>
      <c r="M94" s="250" t="s">
        <v>1726</v>
      </c>
      <c r="N94" s="250" t="s">
        <v>1521</v>
      </c>
      <c r="O94" s="250" t="s">
        <v>1818</v>
      </c>
      <c r="P94" s="188" t="s">
        <v>1726</v>
      </c>
      <c r="Q94" s="188" t="s">
        <v>1521</v>
      </c>
      <c r="R94" s="188" t="s">
        <v>1802</v>
      </c>
    </row>
    <row r="95" spans="1:18" ht="148.5">
      <c r="A95" s="249" t="s">
        <v>406</v>
      </c>
      <c r="B95" s="250" t="s">
        <v>378</v>
      </c>
      <c r="C95" s="250" t="s">
        <v>399</v>
      </c>
      <c r="D95" s="250" t="s">
        <v>407</v>
      </c>
      <c r="E95" s="250"/>
      <c r="F95" s="250"/>
      <c r="G95" s="250" t="s">
        <v>1768</v>
      </c>
      <c r="H95" s="250" t="s">
        <v>1798</v>
      </c>
      <c r="I95" s="250" t="s">
        <v>1819</v>
      </c>
      <c r="J95" s="250"/>
      <c r="K95" s="250"/>
      <c r="L95" s="250" t="s">
        <v>1578</v>
      </c>
      <c r="M95" s="250" t="s">
        <v>1726</v>
      </c>
      <c r="N95" s="250" t="s">
        <v>1521</v>
      </c>
      <c r="O95" s="250" t="s">
        <v>1818</v>
      </c>
      <c r="P95" s="188" t="s">
        <v>1726</v>
      </c>
      <c r="Q95" s="188" t="s">
        <v>1521</v>
      </c>
      <c r="R95" s="188" t="s">
        <v>1802</v>
      </c>
    </row>
    <row r="96" spans="1:18" ht="148.5">
      <c r="A96" s="249" t="s">
        <v>408</v>
      </c>
      <c r="B96" s="250" t="s">
        <v>378</v>
      </c>
      <c r="C96" s="250" t="s">
        <v>399</v>
      </c>
      <c r="D96" s="250" t="s">
        <v>409</v>
      </c>
      <c r="E96" s="250"/>
      <c r="F96" s="250"/>
      <c r="G96" s="250" t="s">
        <v>1768</v>
      </c>
      <c r="H96" s="250" t="s">
        <v>1798</v>
      </c>
      <c r="I96" s="250" t="s">
        <v>1820</v>
      </c>
      <c r="J96" s="250"/>
      <c r="K96" s="250"/>
      <c r="L96" s="250" t="s">
        <v>1578</v>
      </c>
      <c r="M96" s="250" t="s">
        <v>1726</v>
      </c>
      <c r="N96" s="250" t="s">
        <v>1521</v>
      </c>
      <c r="O96" s="250" t="s">
        <v>1818</v>
      </c>
      <c r="P96" s="188" t="s">
        <v>1726</v>
      </c>
      <c r="Q96" s="188" t="s">
        <v>1521</v>
      </c>
      <c r="R96" s="188" t="s">
        <v>1802</v>
      </c>
    </row>
    <row r="97" spans="1:18" ht="148.5">
      <c r="A97" s="249" t="s">
        <v>410</v>
      </c>
      <c r="B97" s="250" t="s">
        <v>378</v>
      </c>
      <c r="C97" s="250" t="s">
        <v>399</v>
      </c>
      <c r="D97" s="250" t="s">
        <v>411</v>
      </c>
      <c r="E97" s="250"/>
      <c r="F97" s="250"/>
      <c r="G97" s="250" t="s">
        <v>1768</v>
      </c>
      <c r="H97" s="250" t="s">
        <v>1798</v>
      </c>
      <c r="I97" s="250" t="s">
        <v>1821</v>
      </c>
      <c r="J97" s="250"/>
      <c r="K97" s="250"/>
      <c r="L97" s="250" t="s">
        <v>1578</v>
      </c>
      <c r="M97" s="250" t="s">
        <v>1726</v>
      </c>
      <c r="N97" s="250" t="s">
        <v>1521</v>
      </c>
      <c r="O97" s="250" t="s">
        <v>1818</v>
      </c>
      <c r="P97" s="188" t="s">
        <v>1726</v>
      </c>
      <c r="Q97" s="188" t="s">
        <v>1521</v>
      </c>
      <c r="R97" s="188" t="s">
        <v>1802</v>
      </c>
    </row>
    <row r="98" spans="1:18" ht="216">
      <c r="A98" s="249" t="s">
        <v>412</v>
      </c>
      <c r="B98" s="250" t="s">
        <v>378</v>
      </c>
      <c r="C98" s="250" t="s">
        <v>399</v>
      </c>
      <c r="D98" s="250" t="s">
        <v>413</v>
      </c>
      <c r="E98" s="250" t="s">
        <v>1822</v>
      </c>
      <c r="F98" s="250" t="s">
        <v>1823</v>
      </c>
      <c r="G98" s="250" t="s">
        <v>1776</v>
      </c>
      <c r="H98" s="250" t="s">
        <v>1798</v>
      </c>
      <c r="I98" s="250" t="s">
        <v>1824</v>
      </c>
      <c r="J98" s="250" t="s">
        <v>1825</v>
      </c>
      <c r="K98" s="250" t="s">
        <v>1825</v>
      </c>
      <c r="L98" s="250" t="s">
        <v>286</v>
      </c>
      <c r="M98" s="250"/>
      <c r="N98" s="250"/>
      <c r="O98" s="250"/>
      <c r="P98" s="188" t="s">
        <v>1789</v>
      </c>
      <c r="Q98" s="188" t="s">
        <v>393</v>
      </c>
      <c r="R98" s="188" t="s">
        <v>1792</v>
      </c>
    </row>
    <row r="99" spans="1:18" ht="189">
      <c r="A99" s="249" t="s">
        <v>1203</v>
      </c>
      <c r="B99" s="250" t="s">
        <v>378</v>
      </c>
      <c r="C99" s="250" t="s">
        <v>391</v>
      </c>
      <c r="D99" s="250" t="s">
        <v>1204</v>
      </c>
      <c r="E99" s="250" t="s">
        <v>1826</v>
      </c>
      <c r="F99" s="250" t="s">
        <v>1827</v>
      </c>
      <c r="G99" s="250" t="s">
        <v>1776</v>
      </c>
      <c r="H99" s="250" t="s">
        <v>1790</v>
      </c>
      <c r="I99" s="250" t="s">
        <v>1828</v>
      </c>
      <c r="J99" s="250" t="s">
        <v>1829</v>
      </c>
      <c r="K99" s="250" t="s">
        <v>1830</v>
      </c>
      <c r="L99" s="250" t="s">
        <v>286</v>
      </c>
      <c r="M99" s="250"/>
      <c r="N99" s="250"/>
      <c r="O99" s="250"/>
      <c r="P99" s="188" t="s">
        <v>1831</v>
      </c>
      <c r="Q99" s="188" t="s">
        <v>1509</v>
      </c>
      <c r="R99" s="188"/>
    </row>
    <row r="100" spans="1:18" ht="148.5">
      <c r="A100" s="249" t="s">
        <v>1205</v>
      </c>
      <c r="B100" s="250" t="s">
        <v>378</v>
      </c>
      <c r="C100" s="250" t="s">
        <v>391</v>
      </c>
      <c r="D100" s="250" t="s">
        <v>1206</v>
      </c>
      <c r="E100" s="250"/>
      <c r="F100" s="250"/>
      <c r="G100" s="250" t="s">
        <v>1797</v>
      </c>
      <c r="H100" s="250" t="s">
        <v>1832</v>
      </c>
      <c r="I100" s="250" t="s">
        <v>1833</v>
      </c>
      <c r="J100" s="250"/>
      <c r="K100" s="250"/>
      <c r="L100" s="250" t="s">
        <v>1578</v>
      </c>
      <c r="M100" s="250" t="s">
        <v>1730</v>
      </c>
      <c r="N100" s="250" t="s">
        <v>1509</v>
      </c>
      <c r="O100" s="250"/>
      <c r="P100" s="188" t="s">
        <v>1730</v>
      </c>
      <c r="Q100" s="188" t="s">
        <v>1509</v>
      </c>
      <c r="R100" s="188"/>
    </row>
    <row r="101" spans="1:18" ht="148.5">
      <c r="A101" s="249" t="s">
        <v>1207</v>
      </c>
      <c r="B101" s="250" t="s">
        <v>378</v>
      </c>
      <c r="C101" s="250" t="s">
        <v>391</v>
      </c>
      <c r="D101" s="250" t="s">
        <v>1208</v>
      </c>
      <c r="E101" s="250"/>
      <c r="F101" s="250"/>
      <c r="G101" s="250" t="s">
        <v>1797</v>
      </c>
      <c r="H101" s="250" t="s">
        <v>1832</v>
      </c>
      <c r="I101" s="250" t="s">
        <v>1834</v>
      </c>
      <c r="J101" s="250"/>
      <c r="K101" s="250"/>
      <c r="L101" s="250" t="s">
        <v>1578</v>
      </c>
      <c r="M101" s="250" t="s">
        <v>1835</v>
      </c>
      <c r="N101" s="250" t="s">
        <v>1509</v>
      </c>
      <c r="O101" s="250"/>
      <c r="P101" s="188" t="s">
        <v>1836</v>
      </c>
      <c r="Q101" s="188" t="s">
        <v>1509</v>
      </c>
      <c r="R101" s="188"/>
    </row>
    <row r="102" spans="1:18" ht="108">
      <c r="A102" s="249" t="s">
        <v>414</v>
      </c>
      <c r="B102" s="250" t="s">
        <v>415</v>
      </c>
      <c r="C102" s="250" t="s">
        <v>416</v>
      </c>
      <c r="D102" s="250" t="s">
        <v>417</v>
      </c>
      <c r="E102" s="250" t="s">
        <v>1837</v>
      </c>
      <c r="F102" s="250" t="s">
        <v>1838</v>
      </c>
      <c r="G102" s="250" t="s">
        <v>1839</v>
      </c>
      <c r="H102" s="250" t="s">
        <v>1840</v>
      </c>
      <c r="I102" s="250" t="s">
        <v>1841</v>
      </c>
      <c r="J102" s="250" t="s">
        <v>1842</v>
      </c>
      <c r="K102" s="250" t="s">
        <v>1843</v>
      </c>
      <c r="L102" s="250" t="s">
        <v>286</v>
      </c>
      <c r="M102" s="250"/>
      <c r="N102" s="250"/>
      <c r="O102" s="250"/>
      <c r="P102" s="188" t="s">
        <v>1844</v>
      </c>
      <c r="Q102" s="188" t="s">
        <v>1509</v>
      </c>
      <c r="R102" s="188"/>
    </row>
    <row r="103" spans="1:18" ht="216">
      <c r="A103" s="249" t="s">
        <v>418</v>
      </c>
      <c r="B103" s="250" t="s">
        <v>419</v>
      </c>
      <c r="C103" s="250" t="s">
        <v>420</v>
      </c>
      <c r="D103" s="250" t="s">
        <v>1845</v>
      </c>
      <c r="E103" s="250"/>
      <c r="F103" s="250"/>
      <c r="G103" s="250" t="s">
        <v>1846</v>
      </c>
      <c r="H103" s="250" t="s">
        <v>1847</v>
      </c>
      <c r="I103" s="250" t="s">
        <v>1848</v>
      </c>
      <c r="J103" s="250"/>
      <c r="K103" s="250"/>
      <c r="L103" s="250" t="s">
        <v>269</v>
      </c>
      <c r="M103" s="250" t="s">
        <v>1849</v>
      </c>
      <c r="N103" s="250" t="s">
        <v>1509</v>
      </c>
      <c r="O103" s="250"/>
      <c r="P103" s="188" t="s">
        <v>1850</v>
      </c>
      <c r="Q103" s="188" t="s">
        <v>1509</v>
      </c>
      <c r="R103" s="188"/>
    </row>
    <row r="104" spans="1:18" ht="216">
      <c r="A104" s="249" t="s">
        <v>1851</v>
      </c>
      <c r="B104" s="250" t="s">
        <v>419</v>
      </c>
      <c r="C104" s="250" t="s">
        <v>420</v>
      </c>
      <c r="D104" s="250" t="s">
        <v>1845</v>
      </c>
      <c r="E104" s="250" t="s">
        <v>1852</v>
      </c>
      <c r="F104" s="250" t="s">
        <v>1853</v>
      </c>
      <c r="G104" s="250" t="s">
        <v>1846</v>
      </c>
      <c r="H104" s="250" t="s">
        <v>1847</v>
      </c>
      <c r="I104" s="250" t="s">
        <v>1848</v>
      </c>
      <c r="J104" s="250" t="s">
        <v>1854</v>
      </c>
      <c r="K104" s="250" t="s">
        <v>1855</v>
      </c>
      <c r="L104" s="250" t="s">
        <v>269</v>
      </c>
      <c r="M104" s="250" t="s">
        <v>1849</v>
      </c>
      <c r="N104" s="250" t="s">
        <v>1509</v>
      </c>
      <c r="O104" s="250"/>
      <c r="P104" s="188" t="s">
        <v>1850</v>
      </c>
      <c r="Q104" s="188" t="s">
        <v>1509</v>
      </c>
      <c r="R104" s="188"/>
    </row>
    <row r="105" spans="1:18" ht="216">
      <c r="A105" s="249" t="s">
        <v>1856</v>
      </c>
      <c r="B105" s="250" t="s">
        <v>419</v>
      </c>
      <c r="C105" s="250" t="s">
        <v>420</v>
      </c>
      <c r="D105" s="250" t="s">
        <v>1845</v>
      </c>
      <c r="E105" s="250" t="s">
        <v>1857</v>
      </c>
      <c r="F105" s="250" t="s">
        <v>1858</v>
      </c>
      <c r="G105" s="250" t="s">
        <v>1846</v>
      </c>
      <c r="H105" s="250" t="s">
        <v>1847</v>
      </c>
      <c r="I105" s="250" t="s">
        <v>1848</v>
      </c>
      <c r="J105" s="250" t="s">
        <v>1859</v>
      </c>
      <c r="K105" s="250" t="s">
        <v>1860</v>
      </c>
      <c r="L105" s="250" t="s">
        <v>269</v>
      </c>
      <c r="M105" s="250" t="s">
        <v>1849</v>
      </c>
      <c r="N105" s="250" t="s">
        <v>1509</v>
      </c>
      <c r="O105" s="250"/>
      <c r="P105" s="188" t="s">
        <v>1850</v>
      </c>
      <c r="Q105" s="188" t="s">
        <v>1509</v>
      </c>
      <c r="R105" s="188"/>
    </row>
    <row r="106" spans="1:18" ht="216">
      <c r="A106" s="249" t="s">
        <v>1861</v>
      </c>
      <c r="B106" s="250" t="s">
        <v>419</v>
      </c>
      <c r="C106" s="250" t="s">
        <v>420</v>
      </c>
      <c r="D106" s="250" t="s">
        <v>1845</v>
      </c>
      <c r="E106" s="250" t="s">
        <v>1862</v>
      </c>
      <c r="F106" s="250" t="s">
        <v>1863</v>
      </c>
      <c r="G106" s="250" t="s">
        <v>1846</v>
      </c>
      <c r="H106" s="250" t="s">
        <v>1847</v>
      </c>
      <c r="I106" s="250" t="s">
        <v>1848</v>
      </c>
      <c r="J106" s="250" t="s">
        <v>1864</v>
      </c>
      <c r="K106" s="250" t="s">
        <v>1865</v>
      </c>
      <c r="L106" s="250" t="s">
        <v>269</v>
      </c>
      <c r="M106" s="250" t="s">
        <v>1849</v>
      </c>
      <c r="N106" s="250" t="s">
        <v>1509</v>
      </c>
      <c r="O106" s="250"/>
      <c r="P106" s="188" t="s">
        <v>1850</v>
      </c>
      <c r="Q106" s="188" t="s">
        <v>1509</v>
      </c>
      <c r="R106" s="188"/>
    </row>
    <row r="107" spans="1:18" ht="216">
      <c r="A107" s="249" t="s">
        <v>1866</v>
      </c>
      <c r="B107" s="250" t="s">
        <v>419</v>
      </c>
      <c r="C107" s="250" t="s">
        <v>420</v>
      </c>
      <c r="D107" s="250" t="s">
        <v>1845</v>
      </c>
      <c r="E107" s="250" t="s">
        <v>1867</v>
      </c>
      <c r="F107" s="250" t="s">
        <v>1868</v>
      </c>
      <c r="G107" s="250" t="s">
        <v>1846</v>
      </c>
      <c r="H107" s="250" t="s">
        <v>1847</v>
      </c>
      <c r="I107" s="250" t="s">
        <v>1848</v>
      </c>
      <c r="J107" s="250" t="s">
        <v>1869</v>
      </c>
      <c r="K107" s="250" t="s">
        <v>1870</v>
      </c>
      <c r="L107" s="250" t="s">
        <v>269</v>
      </c>
      <c r="M107" s="250" t="s">
        <v>1849</v>
      </c>
      <c r="N107" s="250" t="s">
        <v>1509</v>
      </c>
      <c r="O107" s="250"/>
      <c r="P107" s="188" t="s">
        <v>1850</v>
      </c>
      <c r="Q107" s="188" t="s">
        <v>1509</v>
      </c>
      <c r="R107" s="188"/>
    </row>
    <row r="108" spans="1:18" ht="216">
      <c r="A108" s="249" t="s">
        <v>1871</v>
      </c>
      <c r="B108" s="250" t="s">
        <v>419</v>
      </c>
      <c r="C108" s="250" t="s">
        <v>420</v>
      </c>
      <c r="D108" s="250" t="s">
        <v>1845</v>
      </c>
      <c r="E108" s="250" t="s">
        <v>1872</v>
      </c>
      <c r="F108" s="250" t="s">
        <v>1873</v>
      </c>
      <c r="G108" s="250" t="s">
        <v>1846</v>
      </c>
      <c r="H108" s="250" t="s">
        <v>1847</v>
      </c>
      <c r="I108" s="250" t="s">
        <v>1848</v>
      </c>
      <c r="J108" s="250" t="s">
        <v>1874</v>
      </c>
      <c r="K108" s="250" t="s">
        <v>1875</v>
      </c>
      <c r="L108" s="250" t="s">
        <v>269</v>
      </c>
      <c r="M108" s="250" t="s">
        <v>1849</v>
      </c>
      <c r="N108" s="250" t="s">
        <v>1509</v>
      </c>
      <c r="O108" s="250"/>
      <c r="P108" s="188" t="s">
        <v>1850</v>
      </c>
      <c r="Q108" s="188" t="s">
        <v>1509</v>
      </c>
      <c r="R108" s="188"/>
    </row>
    <row r="109" spans="1:18" ht="216">
      <c r="A109" s="249" t="s">
        <v>1876</v>
      </c>
      <c r="B109" s="250" t="s">
        <v>419</v>
      </c>
      <c r="C109" s="250" t="s">
        <v>420</v>
      </c>
      <c r="D109" s="250" t="s">
        <v>1845</v>
      </c>
      <c r="E109" s="250" t="s">
        <v>1877</v>
      </c>
      <c r="F109" s="250" t="s">
        <v>1878</v>
      </c>
      <c r="G109" s="250" t="s">
        <v>1846</v>
      </c>
      <c r="H109" s="250" t="s">
        <v>1847</v>
      </c>
      <c r="I109" s="250" t="s">
        <v>1848</v>
      </c>
      <c r="J109" s="250" t="s">
        <v>1879</v>
      </c>
      <c r="K109" s="250" t="s">
        <v>1880</v>
      </c>
      <c r="L109" s="250" t="s">
        <v>269</v>
      </c>
      <c r="M109" s="250" t="s">
        <v>1849</v>
      </c>
      <c r="N109" s="250" t="s">
        <v>1509</v>
      </c>
      <c r="O109" s="250"/>
      <c r="P109" s="188" t="s">
        <v>1850</v>
      </c>
      <c r="Q109" s="188" t="s">
        <v>1509</v>
      </c>
      <c r="R109" s="188"/>
    </row>
    <row r="110" spans="1:18" ht="216">
      <c r="A110" s="249" t="s">
        <v>1881</v>
      </c>
      <c r="B110" s="250" t="s">
        <v>419</v>
      </c>
      <c r="C110" s="250" t="s">
        <v>420</v>
      </c>
      <c r="D110" s="250" t="s">
        <v>1845</v>
      </c>
      <c r="E110" s="250" t="s">
        <v>1882</v>
      </c>
      <c r="F110" s="250" t="s">
        <v>1883</v>
      </c>
      <c r="G110" s="250" t="s">
        <v>1846</v>
      </c>
      <c r="H110" s="250" t="s">
        <v>1847</v>
      </c>
      <c r="I110" s="250" t="s">
        <v>1848</v>
      </c>
      <c r="J110" s="250" t="s">
        <v>1884</v>
      </c>
      <c r="K110" s="250" t="s">
        <v>1885</v>
      </c>
      <c r="L110" s="250" t="s">
        <v>269</v>
      </c>
      <c r="M110" s="250" t="s">
        <v>1849</v>
      </c>
      <c r="N110" s="250" t="s">
        <v>1509</v>
      </c>
      <c r="O110" s="250"/>
      <c r="P110" s="188" t="s">
        <v>1850</v>
      </c>
      <c r="Q110" s="188" t="s">
        <v>1509</v>
      </c>
      <c r="R110" s="188"/>
    </row>
    <row r="111" spans="1:18" ht="135">
      <c r="A111" s="249" t="s">
        <v>422</v>
      </c>
      <c r="B111" s="250" t="s">
        <v>419</v>
      </c>
      <c r="C111" s="250" t="s">
        <v>420</v>
      </c>
      <c r="D111" s="250" t="s">
        <v>423</v>
      </c>
      <c r="E111" s="250"/>
      <c r="F111" s="250"/>
      <c r="G111" s="250" t="s">
        <v>1886</v>
      </c>
      <c r="H111" s="250" t="s">
        <v>1887</v>
      </c>
      <c r="I111" s="250" t="s">
        <v>1888</v>
      </c>
      <c r="J111" s="250"/>
      <c r="K111" s="250"/>
      <c r="L111" s="250" t="s">
        <v>286</v>
      </c>
      <c r="M111" s="250" t="s">
        <v>910</v>
      </c>
      <c r="N111" s="250" t="s">
        <v>1509</v>
      </c>
      <c r="O111" s="250"/>
      <c r="P111" s="188" t="s">
        <v>1889</v>
      </c>
      <c r="Q111" s="188" t="s">
        <v>1509</v>
      </c>
      <c r="R111" s="188"/>
    </row>
    <row r="112" spans="1:18" ht="135">
      <c r="A112" s="249" t="s">
        <v>424</v>
      </c>
      <c r="B112" s="250" t="s">
        <v>419</v>
      </c>
      <c r="C112" s="250" t="s">
        <v>420</v>
      </c>
      <c r="D112" s="250" t="s">
        <v>425</v>
      </c>
      <c r="E112" s="250"/>
      <c r="F112" s="250"/>
      <c r="G112" s="250" t="s">
        <v>1886</v>
      </c>
      <c r="H112" s="250" t="s">
        <v>1887</v>
      </c>
      <c r="I112" s="250" t="s">
        <v>1890</v>
      </c>
      <c r="J112" s="250"/>
      <c r="K112" s="250"/>
      <c r="L112" s="250" t="s">
        <v>286</v>
      </c>
      <c r="M112" s="250" t="s">
        <v>910</v>
      </c>
      <c r="N112" s="250" t="s">
        <v>1509</v>
      </c>
      <c r="O112" s="250"/>
      <c r="P112" s="188" t="s">
        <v>1889</v>
      </c>
      <c r="Q112" s="188" t="s">
        <v>1509</v>
      </c>
      <c r="R112" s="188"/>
    </row>
    <row r="113" spans="1:18" ht="135">
      <c r="A113" s="249" t="s">
        <v>1209</v>
      </c>
      <c r="B113" s="250" t="s">
        <v>419</v>
      </c>
      <c r="C113" s="250" t="s">
        <v>420</v>
      </c>
      <c r="D113" s="250" t="s">
        <v>1210</v>
      </c>
      <c r="E113" s="250"/>
      <c r="F113" s="250"/>
      <c r="G113" s="250" t="s">
        <v>1886</v>
      </c>
      <c r="H113" s="250" t="s">
        <v>1887</v>
      </c>
      <c r="I113" s="250" t="s">
        <v>1891</v>
      </c>
      <c r="J113" s="250"/>
      <c r="K113" s="250"/>
      <c r="L113" s="250" t="s">
        <v>286</v>
      </c>
      <c r="M113" s="250" t="s">
        <v>910</v>
      </c>
      <c r="N113" s="250" t="s">
        <v>1509</v>
      </c>
      <c r="O113" s="250"/>
      <c r="P113" s="188" t="s">
        <v>1889</v>
      </c>
      <c r="Q113" s="188" t="s">
        <v>1509</v>
      </c>
      <c r="R113" s="188"/>
    </row>
    <row r="114" spans="1:18" ht="135">
      <c r="A114" s="249" t="s">
        <v>1211</v>
      </c>
      <c r="B114" s="250" t="s">
        <v>419</v>
      </c>
      <c r="C114" s="250" t="s">
        <v>420</v>
      </c>
      <c r="D114" s="250" t="s">
        <v>1212</v>
      </c>
      <c r="E114" s="250"/>
      <c r="F114" s="250"/>
      <c r="G114" s="250" t="s">
        <v>1886</v>
      </c>
      <c r="H114" s="250" t="s">
        <v>1887</v>
      </c>
      <c r="I114" s="250" t="s">
        <v>1892</v>
      </c>
      <c r="J114" s="250"/>
      <c r="K114" s="250"/>
      <c r="L114" s="250" t="s">
        <v>286</v>
      </c>
      <c r="M114" s="250" t="s">
        <v>910</v>
      </c>
      <c r="N114" s="250" t="s">
        <v>1509</v>
      </c>
      <c r="O114" s="250"/>
      <c r="P114" s="188" t="s">
        <v>1893</v>
      </c>
      <c r="Q114" s="188" t="s">
        <v>1509</v>
      </c>
      <c r="R114" s="188"/>
    </row>
    <row r="115" spans="1:18" ht="135">
      <c r="A115" s="249" t="s">
        <v>1213</v>
      </c>
      <c r="B115" s="250" t="s">
        <v>419</v>
      </c>
      <c r="C115" s="250" t="s">
        <v>420</v>
      </c>
      <c r="D115" s="250" t="s">
        <v>1214</v>
      </c>
      <c r="E115" s="250"/>
      <c r="F115" s="250"/>
      <c r="G115" s="250" t="s">
        <v>1886</v>
      </c>
      <c r="H115" s="250" t="s">
        <v>1887</v>
      </c>
      <c r="I115" s="250" t="s">
        <v>1894</v>
      </c>
      <c r="J115" s="250"/>
      <c r="K115" s="250"/>
      <c r="L115" s="250" t="s">
        <v>269</v>
      </c>
      <c r="M115" s="250" t="s">
        <v>1650</v>
      </c>
      <c r="N115" s="250" t="s">
        <v>1509</v>
      </c>
      <c r="O115" s="250" t="s">
        <v>1895</v>
      </c>
      <c r="P115" s="188" t="s">
        <v>1850</v>
      </c>
      <c r="Q115" s="188" t="s">
        <v>1509</v>
      </c>
      <c r="R115" s="188"/>
    </row>
    <row r="116" spans="1:18" ht="108">
      <c r="A116" s="249" t="s">
        <v>426</v>
      </c>
      <c r="B116" s="250" t="s">
        <v>427</v>
      </c>
      <c r="C116" s="250" t="s">
        <v>428</v>
      </c>
      <c r="D116" s="250" t="s">
        <v>429</v>
      </c>
      <c r="E116" s="250"/>
      <c r="F116" s="250"/>
      <c r="G116" s="250" t="s">
        <v>1896</v>
      </c>
      <c r="H116" s="250" t="s">
        <v>1897</v>
      </c>
      <c r="I116" s="250" t="s">
        <v>1898</v>
      </c>
      <c r="J116" s="250"/>
      <c r="K116" s="250"/>
      <c r="L116" s="250" t="s">
        <v>269</v>
      </c>
      <c r="M116" s="250" t="s">
        <v>1899</v>
      </c>
      <c r="N116" s="250" t="s">
        <v>1509</v>
      </c>
      <c r="O116" s="250"/>
      <c r="P116" s="188"/>
      <c r="Q116" s="188"/>
      <c r="R116" s="188"/>
    </row>
    <row r="117" spans="1:18" ht="108">
      <c r="A117" s="249" t="s">
        <v>430</v>
      </c>
      <c r="B117" s="250" t="s">
        <v>427</v>
      </c>
      <c r="C117" s="250" t="s">
        <v>428</v>
      </c>
      <c r="D117" s="250" t="s">
        <v>431</v>
      </c>
      <c r="E117" s="250"/>
      <c r="F117" s="250"/>
      <c r="G117" s="250" t="s">
        <v>1896</v>
      </c>
      <c r="H117" s="250" t="s">
        <v>1897</v>
      </c>
      <c r="I117" s="250" t="s">
        <v>1900</v>
      </c>
      <c r="J117" s="250"/>
      <c r="K117" s="250"/>
      <c r="L117" s="250" t="s">
        <v>269</v>
      </c>
      <c r="M117" s="250" t="s">
        <v>1899</v>
      </c>
      <c r="N117" s="250" t="s">
        <v>1509</v>
      </c>
      <c r="O117" s="250"/>
      <c r="P117" s="188"/>
      <c r="Q117" s="188"/>
      <c r="R117" s="188"/>
    </row>
    <row r="118" spans="1:18" ht="108">
      <c r="A118" s="249" t="s">
        <v>432</v>
      </c>
      <c r="B118" s="250" t="s">
        <v>427</v>
      </c>
      <c r="C118" s="250" t="s">
        <v>428</v>
      </c>
      <c r="D118" s="250" t="s">
        <v>433</v>
      </c>
      <c r="E118" s="250"/>
      <c r="F118" s="250"/>
      <c r="G118" s="250" t="s">
        <v>1896</v>
      </c>
      <c r="H118" s="250" t="s">
        <v>1897</v>
      </c>
      <c r="I118" s="250" t="s">
        <v>1901</v>
      </c>
      <c r="J118" s="250"/>
      <c r="K118" s="250"/>
      <c r="L118" s="250" t="s">
        <v>269</v>
      </c>
      <c r="M118" s="250" t="s">
        <v>1899</v>
      </c>
      <c r="N118" s="250" t="s">
        <v>1509</v>
      </c>
      <c r="O118" s="250"/>
      <c r="P118" s="188"/>
      <c r="Q118" s="188"/>
      <c r="R118" s="188"/>
    </row>
    <row r="119" spans="1:18" ht="297">
      <c r="A119" s="249" t="s">
        <v>434</v>
      </c>
      <c r="B119" s="250" t="s">
        <v>427</v>
      </c>
      <c r="C119" s="250" t="s">
        <v>428</v>
      </c>
      <c r="D119" s="250" t="s">
        <v>435</v>
      </c>
      <c r="E119" s="250"/>
      <c r="F119" s="250"/>
      <c r="G119" s="250" t="s">
        <v>1896</v>
      </c>
      <c r="H119" s="250" t="s">
        <v>1897</v>
      </c>
      <c r="I119" s="250" t="s">
        <v>1902</v>
      </c>
      <c r="J119" s="250"/>
      <c r="K119" s="250"/>
      <c r="L119" s="250" t="s">
        <v>269</v>
      </c>
      <c r="M119" s="250" t="s">
        <v>1899</v>
      </c>
      <c r="N119" s="250" t="s">
        <v>1509</v>
      </c>
      <c r="O119" s="250"/>
      <c r="P119" s="188"/>
      <c r="Q119" s="188"/>
      <c r="R119" s="188"/>
    </row>
    <row r="120" spans="1:18" ht="216">
      <c r="A120" s="249" t="s">
        <v>436</v>
      </c>
      <c r="B120" s="250" t="s">
        <v>427</v>
      </c>
      <c r="C120" s="250" t="s">
        <v>428</v>
      </c>
      <c r="D120" s="250" t="s">
        <v>437</v>
      </c>
      <c r="E120" s="250"/>
      <c r="F120" s="250"/>
      <c r="G120" s="250" t="s">
        <v>1896</v>
      </c>
      <c r="H120" s="250" t="s">
        <v>1897</v>
      </c>
      <c r="I120" s="250" t="s">
        <v>1903</v>
      </c>
      <c r="J120" s="250"/>
      <c r="K120" s="250"/>
      <c r="L120" s="250" t="s">
        <v>269</v>
      </c>
      <c r="M120" s="250" t="s">
        <v>1899</v>
      </c>
      <c r="N120" s="250" t="s">
        <v>1509</v>
      </c>
      <c r="O120" s="250"/>
      <c r="P120" s="188"/>
      <c r="Q120" s="188"/>
      <c r="R120" s="188"/>
    </row>
    <row r="121" spans="1:18" ht="108">
      <c r="A121" s="249" t="s">
        <v>1215</v>
      </c>
      <c r="B121" s="250" t="s">
        <v>427</v>
      </c>
      <c r="C121" s="250" t="s">
        <v>428</v>
      </c>
      <c r="D121" s="250" t="s">
        <v>1216</v>
      </c>
      <c r="E121" s="250"/>
      <c r="F121" s="250"/>
      <c r="G121" s="250" t="s">
        <v>1896</v>
      </c>
      <c r="H121" s="250" t="s">
        <v>1897</v>
      </c>
      <c r="I121" s="250" t="s">
        <v>1904</v>
      </c>
      <c r="J121" s="250"/>
      <c r="K121" s="250"/>
      <c r="L121" s="250" t="s">
        <v>269</v>
      </c>
      <c r="M121" s="250" t="s">
        <v>1899</v>
      </c>
      <c r="N121" s="250" t="s">
        <v>1509</v>
      </c>
      <c r="O121" s="250"/>
      <c r="P121" s="188"/>
      <c r="Q121" s="188"/>
      <c r="R121" s="188"/>
    </row>
    <row r="122" spans="1:18" ht="108">
      <c r="A122" s="249" t="s">
        <v>1217</v>
      </c>
      <c r="B122" s="250" t="s">
        <v>427</v>
      </c>
      <c r="C122" s="250" t="s">
        <v>428</v>
      </c>
      <c r="D122" s="250" t="s">
        <v>1218</v>
      </c>
      <c r="E122" s="250"/>
      <c r="F122" s="250"/>
      <c r="G122" s="250" t="s">
        <v>1896</v>
      </c>
      <c r="H122" s="250" t="s">
        <v>1897</v>
      </c>
      <c r="I122" s="250" t="s">
        <v>1905</v>
      </c>
      <c r="J122" s="250"/>
      <c r="K122" s="250"/>
      <c r="L122" s="250" t="s">
        <v>269</v>
      </c>
      <c r="M122" s="250" t="s">
        <v>1899</v>
      </c>
      <c r="N122" s="250" t="s">
        <v>1509</v>
      </c>
      <c r="O122" s="250"/>
      <c r="P122" s="188"/>
      <c r="Q122" s="188"/>
      <c r="R122" s="188"/>
    </row>
    <row r="123" spans="1:18" ht="108">
      <c r="A123" s="249" t="s">
        <v>1219</v>
      </c>
      <c r="B123" s="250" t="s">
        <v>427</v>
      </c>
      <c r="C123" s="250" t="s">
        <v>428</v>
      </c>
      <c r="D123" s="250" t="s">
        <v>1220</v>
      </c>
      <c r="E123" s="250"/>
      <c r="F123" s="250"/>
      <c r="G123" s="250" t="s">
        <v>1896</v>
      </c>
      <c r="H123" s="250" t="s">
        <v>1897</v>
      </c>
      <c r="I123" s="250" t="s">
        <v>1906</v>
      </c>
      <c r="J123" s="250"/>
      <c r="K123" s="250"/>
      <c r="L123" s="250" t="s">
        <v>269</v>
      </c>
      <c r="M123" s="250" t="s">
        <v>1899</v>
      </c>
      <c r="N123" s="250" t="s">
        <v>1509</v>
      </c>
      <c r="O123" s="250"/>
      <c r="P123" s="188"/>
      <c r="Q123" s="188"/>
      <c r="R123" s="188"/>
    </row>
    <row r="124" spans="1:18" ht="108">
      <c r="A124" s="249" t="s">
        <v>438</v>
      </c>
      <c r="B124" s="250" t="s">
        <v>427</v>
      </c>
      <c r="C124" s="250" t="s">
        <v>439</v>
      </c>
      <c r="D124" s="250" t="s">
        <v>440</v>
      </c>
      <c r="E124" s="250"/>
      <c r="F124" s="250"/>
      <c r="G124" s="250" t="s">
        <v>1896</v>
      </c>
      <c r="H124" s="250" t="s">
        <v>1907</v>
      </c>
      <c r="I124" s="250"/>
      <c r="J124" s="250"/>
      <c r="K124" s="250"/>
      <c r="L124" s="250" t="s">
        <v>269</v>
      </c>
      <c r="M124" s="250" t="s">
        <v>1899</v>
      </c>
      <c r="N124" s="250" t="s">
        <v>1521</v>
      </c>
      <c r="O124" s="250"/>
      <c r="P124" s="188"/>
      <c r="Q124" s="188"/>
      <c r="R124" s="188"/>
    </row>
    <row r="125" spans="1:18" ht="108">
      <c r="A125" s="249" t="s">
        <v>441</v>
      </c>
      <c r="B125" s="250" t="s">
        <v>427</v>
      </c>
      <c r="C125" s="250" t="s">
        <v>439</v>
      </c>
      <c r="D125" s="250" t="s">
        <v>442</v>
      </c>
      <c r="E125" s="250"/>
      <c r="F125" s="250"/>
      <c r="G125" s="250" t="s">
        <v>1896</v>
      </c>
      <c r="H125" s="250" t="s">
        <v>1907</v>
      </c>
      <c r="I125" s="250"/>
      <c r="J125" s="250"/>
      <c r="K125" s="250"/>
      <c r="L125" s="250" t="s">
        <v>269</v>
      </c>
      <c r="M125" s="250" t="s">
        <v>1899</v>
      </c>
      <c r="N125" s="250" t="s">
        <v>1521</v>
      </c>
      <c r="O125" s="250"/>
      <c r="P125" s="188"/>
      <c r="Q125" s="188"/>
      <c r="R125" s="188"/>
    </row>
    <row r="126" spans="1:18" ht="81">
      <c r="A126" s="249" t="s">
        <v>443</v>
      </c>
      <c r="B126" s="250" t="s">
        <v>444</v>
      </c>
      <c r="C126" s="250" t="s">
        <v>265</v>
      </c>
      <c r="D126" s="250"/>
      <c r="E126" s="250"/>
      <c r="F126" s="250"/>
      <c r="G126" s="250" t="s">
        <v>1908</v>
      </c>
      <c r="H126" s="250" t="s">
        <v>1909</v>
      </c>
      <c r="I126" s="250"/>
      <c r="J126" s="250"/>
      <c r="K126" s="250"/>
      <c r="L126" s="250" t="s">
        <v>286</v>
      </c>
      <c r="M126" s="250"/>
      <c r="N126" s="250"/>
      <c r="O126" s="250"/>
      <c r="P126" s="188" t="s">
        <v>1910</v>
      </c>
      <c r="Q126" s="188" t="s">
        <v>393</v>
      </c>
      <c r="R126" s="188"/>
    </row>
    <row r="127" spans="1:18" ht="148.5">
      <c r="A127" s="249" t="s">
        <v>445</v>
      </c>
      <c r="B127" s="250" t="s">
        <v>446</v>
      </c>
      <c r="C127" s="250" t="s">
        <v>447</v>
      </c>
      <c r="D127" s="250" t="s">
        <v>448</v>
      </c>
      <c r="E127" s="250" t="s">
        <v>1911</v>
      </c>
      <c r="F127" s="250" t="s">
        <v>1912</v>
      </c>
      <c r="G127" s="250" t="s">
        <v>1908</v>
      </c>
      <c r="H127" s="250" t="s">
        <v>1913</v>
      </c>
      <c r="I127" s="250" t="s">
        <v>1914</v>
      </c>
      <c r="J127" s="250" t="s">
        <v>1915</v>
      </c>
      <c r="K127" s="250" t="s">
        <v>1916</v>
      </c>
      <c r="L127" s="250" t="s">
        <v>286</v>
      </c>
      <c r="M127" s="250"/>
      <c r="N127" s="250"/>
      <c r="O127" s="250"/>
      <c r="P127" s="188" t="s">
        <v>1910</v>
      </c>
      <c r="Q127" s="188" t="s">
        <v>1509</v>
      </c>
      <c r="R127" s="188"/>
    </row>
    <row r="128" spans="1:18" ht="148.5">
      <c r="A128" s="249" t="s">
        <v>449</v>
      </c>
      <c r="B128" s="250" t="s">
        <v>446</v>
      </c>
      <c r="C128" s="250" t="s">
        <v>450</v>
      </c>
      <c r="D128" s="250" t="s">
        <v>451</v>
      </c>
      <c r="E128" s="250" t="s">
        <v>1917</v>
      </c>
      <c r="F128" s="250" t="s">
        <v>1918</v>
      </c>
      <c r="G128" s="250" t="s">
        <v>1908</v>
      </c>
      <c r="H128" s="250" t="s">
        <v>1919</v>
      </c>
      <c r="I128" s="250" t="s">
        <v>1920</v>
      </c>
      <c r="J128" s="250" t="s">
        <v>1921</v>
      </c>
      <c r="K128" s="250" t="s">
        <v>1922</v>
      </c>
      <c r="L128" s="250" t="s">
        <v>1578</v>
      </c>
      <c r="M128" s="250" t="s">
        <v>1650</v>
      </c>
      <c r="N128" s="250" t="s">
        <v>1521</v>
      </c>
      <c r="O128" s="250"/>
      <c r="P128" s="188" t="s">
        <v>1910</v>
      </c>
      <c r="Q128" s="188" t="s">
        <v>393</v>
      </c>
      <c r="R128" s="188"/>
    </row>
    <row r="129" spans="1:18" ht="256.5">
      <c r="A129" s="249" t="s">
        <v>452</v>
      </c>
      <c r="B129" s="250" t="s">
        <v>444</v>
      </c>
      <c r="C129" s="250" t="s">
        <v>262</v>
      </c>
      <c r="D129" s="250" t="s">
        <v>453</v>
      </c>
      <c r="E129" s="250" t="s">
        <v>1923</v>
      </c>
      <c r="F129" s="250" t="s">
        <v>1924</v>
      </c>
      <c r="G129" s="250" t="s">
        <v>1908</v>
      </c>
      <c r="H129" s="250" t="s">
        <v>1925</v>
      </c>
      <c r="I129" s="250" t="s">
        <v>1926</v>
      </c>
      <c r="J129" s="250" t="s">
        <v>1927</v>
      </c>
      <c r="K129" s="250" t="s">
        <v>1928</v>
      </c>
      <c r="L129" s="250" t="s">
        <v>1578</v>
      </c>
      <c r="M129" s="250" t="s">
        <v>1650</v>
      </c>
      <c r="N129" s="250" t="s">
        <v>1521</v>
      </c>
      <c r="O129" s="250"/>
      <c r="P129" s="188" t="s">
        <v>1910</v>
      </c>
      <c r="Q129" s="188" t="s">
        <v>393</v>
      </c>
      <c r="R129" s="188"/>
    </row>
    <row r="130" spans="1:18" ht="121.5">
      <c r="A130" s="249" t="s">
        <v>454</v>
      </c>
      <c r="B130" s="250" t="s">
        <v>444</v>
      </c>
      <c r="C130" s="250" t="s">
        <v>248</v>
      </c>
      <c r="D130" s="250" t="s">
        <v>455</v>
      </c>
      <c r="E130" s="250" t="s">
        <v>1929</v>
      </c>
      <c r="F130" s="250" t="s">
        <v>1930</v>
      </c>
      <c r="G130" s="250" t="s">
        <v>1908</v>
      </c>
      <c r="H130" s="250" t="s">
        <v>1931</v>
      </c>
      <c r="I130" s="250" t="s">
        <v>1932</v>
      </c>
      <c r="J130" s="250" t="s">
        <v>1933</v>
      </c>
      <c r="K130" s="250" t="s">
        <v>1934</v>
      </c>
      <c r="L130" s="250" t="s">
        <v>269</v>
      </c>
      <c r="M130" s="250" t="s">
        <v>1650</v>
      </c>
      <c r="N130" s="250" t="s">
        <v>1521</v>
      </c>
      <c r="O130" s="250"/>
      <c r="P130" s="188" t="s">
        <v>1910</v>
      </c>
      <c r="Q130" s="188" t="s">
        <v>393</v>
      </c>
      <c r="R130" s="188"/>
    </row>
    <row r="131" spans="1:18" ht="121.5">
      <c r="A131" s="249" t="s">
        <v>1221</v>
      </c>
      <c r="B131" s="250" t="s">
        <v>444</v>
      </c>
      <c r="C131" s="250" t="s">
        <v>248</v>
      </c>
      <c r="D131" s="250" t="s">
        <v>455</v>
      </c>
      <c r="E131" s="250" t="s">
        <v>1929</v>
      </c>
      <c r="F131" s="250" t="s">
        <v>1930</v>
      </c>
      <c r="G131" s="250" t="s">
        <v>1908</v>
      </c>
      <c r="H131" s="250" t="s">
        <v>1935</v>
      </c>
      <c r="I131" s="250" t="s">
        <v>1932</v>
      </c>
      <c r="J131" s="250" t="s">
        <v>1933</v>
      </c>
      <c r="K131" s="250" t="s">
        <v>1934</v>
      </c>
      <c r="L131" s="250" t="s">
        <v>269</v>
      </c>
      <c r="M131" s="250" t="s">
        <v>1650</v>
      </c>
      <c r="N131" s="250" t="s">
        <v>1521</v>
      </c>
      <c r="O131" s="250"/>
      <c r="P131" s="188" t="s">
        <v>1910</v>
      </c>
      <c r="Q131" s="188" t="s">
        <v>393</v>
      </c>
      <c r="R131" s="188"/>
    </row>
    <row r="132" spans="1:18" ht="175.5">
      <c r="A132" s="249" t="s">
        <v>456</v>
      </c>
      <c r="B132" s="250" t="s">
        <v>444</v>
      </c>
      <c r="C132" s="250" t="s">
        <v>457</v>
      </c>
      <c r="D132" s="250" t="s">
        <v>458</v>
      </c>
      <c r="E132" s="250" t="s">
        <v>1936</v>
      </c>
      <c r="F132" s="250" t="s">
        <v>1937</v>
      </c>
      <c r="G132" s="250" t="s">
        <v>1908</v>
      </c>
      <c r="H132" s="250" t="s">
        <v>1925</v>
      </c>
      <c r="I132" s="250" t="s">
        <v>1938</v>
      </c>
      <c r="J132" s="250" t="s">
        <v>1939</v>
      </c>
      <c r="K132" s="250" t="s">
        <v>1940</v>
      </c>
      <c r="L132" s="250" t="s">
        <v>1578</v>
      </c>
      <c r="M132" s="250" t="s">
        <v>1650</v>
      </c>
      <c r="N132" s="250" t="s">
        <v>1521</v>
      </c>
      <c r="O132" s="250"/>
      <c r="P132" s="188" t="s">
        <v>1910</v>
      </c>
      <c r="Q132" s="188" t="s">
        <v>393</v>
      </c>
      <c r="R132" s="188"/>
    </row>
    <row r="133" spans="1:18" ht="148.5">
      <c r="A133" s="249" t="s">
        <v>459</v>
      </c>
      <c r="B133" s="250" t="s">
        <v>444</v>
      </c>
      <c r="C133" s="250" t="s">
        <v>248</v>
      </c>
      <c r="D133" s="250" t="s">
        <v>460</v>
      </c>
      <c r="E133" s="250" t="s">
        <v>1941</v>
      </c>
      <c r="F133" s="250" t="s">
        <v>1942</v>
      </c>
      <c r="G133" s="250" t="s">
        <v>1943</v>
      </c>
      <c r="H133" s="250" t="s">
        <v>1470</v>
      </c>
      <c r="I133" s="250" t="s">
        <v>1944</v>
      </c>
      <c r="J133" s="250" t="s">
        <v>1945</v>
      </c>
      <c r="K133" s="250" t="s">
        <v>1946</v>
      </c>
      <c r="L133" s="250" t="s">
        <v>1578</v>
      </c>
      <c r="M133" s="250" t="s">
        <v>1650</v>
      </c>
      <c r="N133" s="250" t="s">
        <v>1521</v>
      </c>
      <c r="O133" s="250"/>
      <c r="P133" s="188" t="s">
        <v>1910</v>
      </c>
      <c r="Q133" s="188" t="s">
        <v>393</v>
      </c>
      <c r="R133" s="188"/>
    </row>
    <row r="134" spans="1:18" ht="202.5">
      <c r="A134" s="249" t="s">
        <v>461</v>
      </c>
      <c r="B134" s="250" t="s">
        <v>446</v>
      </c>
      <c r="C134" s="250" t="s">
        <v>248</v>
      </c>
      <c r="D134" s="250" t="s">
        <v>462</v>
      </c>
      <c r="E134" s="250" t="s">
        <v>1947</v>
      </c>
      <c r="F134" s="250" t="s">
        <v>1948</v>
      </c>
      <c r="G134" s="250" t="s">
        <v>1908</v>
      </c>
      <c r="H134" s="250" t="s">
        <v>1925</v>
      </c>
      <c r="I134" s="250" t="s">
        <v>1949</v>
      </c>
      <c r="J134" s="250" t="s">
        <v>1950</v>
      </c>
      <c r="K134" s="250" t="s">
        <v>1951</v>
      </c>
      <c r="L134" s="250" t="s">
        <v>1578</v>
      </c>
      <c r="M134" s="250" t="s">
        <v>1650</v>
      </c>
      <c r="N134" s="250" t="s">
        <v>1521</v>
      </c>
      <c r="O134" s="250"/>
      <c r="P134" s="188" t="s">
        <v>1910</v>
      </c>
      <c r="Q134" s="188" t="s">
        <v>393</v>
      </c>
      <c r="R134" s="188"/>
    </row>
    <row r="135" spans="1:18" ht="148.5">
      <c r="A135" s="249" t="s">
        <v>463</v>
      </c>
      <c r="B135" s="250" t="s">
        <v>446</v>
      </c>
      <c r="C135" s="250" t="s">
        <v>248</v>
      </c>
      <c r="D135" s="250" t="s">
        <v>464</v>
      </c>
      <c r="E135" s="250" t="s">
        <v>1947</v>
      </c>
      <c r="F135" s="250" t="s">
        <v>1948</v>
      </c>
      <c r="G135" s="250" t="s">
        <v>1908</v>
      </c>
      <c r="H135" s="250" t="s">
        <v>1925</v>
      </c>
      <c r="I135" s="250" t="s">
        <v>1952</v>
      </c>
      <c r="J135" s="250" t="s">
        <v>1950</v>
      </c>
      <c r="K135" s="250" t="s">
        <v>1951</v>
      </c>
      <c r="L135" s="250" t="s">
        <v>1578</v>
      </c>
      <c r="M135" s="250" t="s">
        <v>1650</v>
      </c>
      <c r="N135" s="250" t="s">
        <v>1521</v>
      </c>
      <c r="O135" s="250"/>
      <c r="P135" s="188" t="s">
        <v>1910</v>
      </c>
      <c r="Q135" s="188" t="s">
        <v>393</v>
      </c>
      <c r="R135" s="188"/>
    </row>
    <row r="136" spans="1:18" ht="202.5">
      <c r="A136" s="249" t="s">
        <v>1222</v>
      </c>
      <c r="B136" s="250" t="s">
        <v>444</v>
      </c>
      <c r="C136" s="250" t="s">
        <v>466</v>
      </c>
      <c r="D136" s="250" t="s">
        <v>462</v>
      </c>
      <c r="E136" s="250"/>
      <c r="F136" s="250" t="s">
        <v>1953</v>
      </c>
      <c r="G136" s="250" t="s">
        <v>1908</v>
      </c>
      <c r="H136" s="250" t="s">
        <v>1954</v>
      </c>
      <c r="I136" s="250" t="s">
        <v>1949</v>
      </c>
      <c r="J136" s="250"/>
      <c r="K136" s="250" t="s">
        <v>1953</v>
      </c>
      <c r="L136" s="250" t="s">
        <v>343</v>
      </c>
      <c r="M136" s="250" t="s">
        <v>1650</v>
      </c>
      <c r="N136" s="250" t="s">
        <v>1521</v>
      </c>
      <c r="O136" s="250"/>
      <c r="P136" s="188" t="s">
        <v>1910</v>
      </c>
      <c r="Q136" s="188" t="s">
        <v>393</v>
      </c>
      <c r="R136" s="188"/>
    </row>
    <row r="137" spans="1:18" ht="175.5">
      <c r="A137" s="249" t="s">
        <v>467</v>
      </c>
      <c r="B137" s="250" t="s">
        <v>444</v>
      </c>
      <c r="C137" s="250" t="s">
        <v>466</v>
      </c>
      <c r="D137" s="250" t="s">
        <v>468</v>
      </c>
      <c r="E137" s="250"/>
      <c r="F137" s="250" t="s">
        <v>1953</v>
      </c>
      <c r="G137" s="250" t="s">
        <v>1908</v>
      </c>
      <c r="H137" s="250" t="s">
        <v>1954</v>
      </c>
      <c r="I137" s="250" t="s">
        <v>1952</v>
      </c>
      <c r="J137" s="250"/>
      <c r="K137" s="250" t="s">
        <v>1953</v>
      </c>
      <c r="L137" s="250" t="s">
        <v>343</v>
      </c>
      <c r="M137" s="250" t="s">
        <v>1650</v>
      </c>
      <c r="N137" s="250" t="s">
        <v>1521</v>
      </c>
      <c r="O137" s="250"/>
      <c r="P137" s="188" t="s">
        <v>1910</v>
      </c>
      <c r="Q137" s="188" t="s">
        <v>393</v>
      </c>
      <c r="R137" s="188"/>
    </row>
    <row r="138" spans="1:18" ht="148.5">
      <c r="A138" s="249" t="s">
        <v>469</v>
      </c>
      <c r="B138" s="250" t="s">
        <v>470</v>
      </c>
      <c r="C138" s="250" t="s">
        <v>471</v>
      </c>
      <c r="D138" s="250"/>
      <c r="E138" s="250"/>
      <c r="F138" s="250"/>
      <c r="G138" s="250" t="s">
        <v>1955</v>
      </c>
      <c r="H138" s="250" t="s">
        <v>1956</v>
      </c>
      <c r="I138" s="250"/>
      <c r="J138" s="250"/>
      <c r="K138" s="250"/>
      <c r="L138" s="250" t="s">
        <v>1578</v>
      </c>
      <c r="M138" s="250" t="s">
        <v>1957</v>
      </c>
      <c r="N138" s="250" t="s">
        <v>1509</v>
      </c>
      <c r="O138" s="250" t="s">
        <v>1958</v>
      </c>
      <c r="P138" s="188" t="s">
        <v>1957</v>
      </c>
      <c r="Q138" s="188" t="s">
        <v>1509</v>
      </c>
      <c r="R138" s="188" t="s">
        <v>1959</v>
      </c>
    </row>
    <row r="139" spans="1:18" ht="81">
      <c r="A139" s="249" t="s">
        <v>472</v>
      </c>
      <c r="B139" s="250" t="s">
        <v>470</v>
      </c>
      <c r="C139" s="250" t="s">
        <v>349</v>
      </c>
      <c r="D139" s="250"/>
      <c r="E139" s="250"/>
      <c r="F139" s="250"/>
      <c r="G139" s="250" t="s">
        <v>1955</v>
      </c>
      <c r="H139" s="250" t="s">
        <v>1960</v>
      </c>
      <c r="I139" s="250"/>
      <c r="J139" s="250"/>
      <c r="K139" s="250"/>
      <c r="L139" s="250" t="s">
        <v>269</v>
      </c>
      <c r="M139" s="250" t="s">
        <v>1957</v>
      </c>
      <c r="N139" s="250" t="s">
        <v>1509</v>
      </c>
      <c r="O139" s="250" t="s">
        <v>1957</v>
      </c>
      <c r="P139" s="188" t="s">
        <v>1957</v>
      </c>
      <c r="Q139" s="188" t="s">
        <v>1509</v>
      </c>
      <c r="R139" s="188" t="s">
        <v>1961</v>
      </c>
    </row>
    <row r="140" spans="1:18" ht="121.5">
      <c r="A140" s="249" t="s">
        <v>473</v>
      </c>
      <c r="B140" s="250" t="s">
        <v>474</v>
      </c>
      <c r="C140" s="250" t="s">
        <v>475</v>
      </c>
      <c r="D140" s="250" t="s">
        <v>476</v>
      </c>
      <c r="E140" s="250"/>
      <c r="F140" s="250" t="s">
        <v>1619</v>
      </c>
      <c r="G140" s="250" t="s">
        <v>1962</v>
      </c>
      <c r="H140" s="250" t="s">
        <v>1963</v>
      </c>
      <c r="I140" s="250" t="s">
        <v>1964</v>
      </c>
      <c r="J140" s="250"/>
      <c r="K140" s="250" t="s">
        <v>1620</v>
      </c>
      <c r="L140" s="250" t="s">
        <v>286</v>
      </c>
      <c r="M140" s="250" t="s">
        <v>1621</v>
      </c>
      <c r="N140" s="250" t="s">
        <v>1509</v>
      </c>
      <c r="O140" s="250"/>
      <c r="P140" s="188" t="s">
        <v>1965</v>
      </c>
      <c r="Q140" s="188" t="s">
        <v>1509</v>
      </c>
      <c r="R140" s="188"/>
    </row>
    <row r="141" spans="1:18" ht="121.5">
      <c r="A141" s="249" t="s">
        <v>477</v>
      </c>
      <c r="B141" s="250" t="s">
        <v>478</v>
      </c>
      <c r="C141" s="250" t="s">
        <v>479</v>
      </c>
      <c r="D141" s="250" t="s">
        <v>480</v>
      </c>
      <c r="E141" s="250"/>
      <c r="F141" s="250" t="s">
        <v>1623</v>
      </c>
      <c r="G141" s="250" t="s">
        <v>1962</v>
      </c>
      <c r="H141" s="250" t="s">
        <v>1963</v>
      </c>
      <c r="I141" s="250" t="s">
        <v>1966</v>
      </c>
      <c r="J141" s="250"/>
      <c r="K141" s="250" t="s">
        <v>1624</v>
      </c>
      <c r="L141" s="250" t="s">
        <v>286</v>
      </c>
      <c r="M141" s="250" t="s">
        <v>1615</v>
      </c>
      <c r="N141" s="250" t="s">
        <v>1509</v>
      </c>
      <c r="O141" s="250"/>
      <c r="P141" s="188" t="s">
        <v>1965</v>
      </c>
      <c r="Q141" s="188" t="s">
        <v>1509</v>
      </c>
      <c r="R141" s="188"/>
    </row>
    <row r="142" spans="1:18" ht="121.5">
      <c r="A142" s="249" t="s">
        <v>1223</v>
      </c>
      <c r="B142" s="250" t="s">
        <v>478</v>
      </c>
      <c r="C142" s="250" t="s">
        <v>479</v>
      </c>
      <c r="D142" s="250" t="s">
        <v>476</v>
      </c>
      <c r="E142" s="250"/>
      <c r="F142" s="250" t="s">
        <v>1626</v>
      </c>
      <c r="G142" s="250" t="s">
        <v>1962</v>
      </c>
      <c r="H142" s="250" t="s">
        <v>1963</v>
      </c>
      <c r="I142" s="250" t="s">
        <v>1964</v>
      </c>
      <c r="J142" s="250"/>
      <c r="K142" s="250" t="s">
        <v>1627</v>
      </c>
      <c r="L142" s="250" t="s">
        <v>286</v>
      </c>
      <c r="M142" s="250" t="s">
        <v>1615</v>
      </c>
      <c r="N142" s="250" t="s">
        <v>1509</v>
      </c>
      <c r="O142" s="250"/>
      <c r="P142" s="188" t="s">
        <v>1965</v>
      </c>
      <c r="Q142" s="188" t="s">
        <v>1509</v>
      </c>
      <c r="R142" s="188"/>
    </row>
    <row r="143" spans="1:18" ht="121.5">
      <c r="A143" s="249" t="s">
        <v>481</v>
      </c>
      <c r="B143" s="250" t="s">
        <v>478</v>
      </c>
      <c r="C143" s="250" t="s">
        <v>479</v>
      </c>
      <c r="D143" s="250" t="s">
        <v>480</v>
      </c>
      <c r="E143" s="250"/>
      <c r="F143" s="250" t="s">
        <v>1628</v>
      </c>
      <c r="G143" s="250" t="s">
        <v>1962</v>
      </c>
      <c r="H143" s="250" t="s">
        <v>1963</v>
      </c>
      <c r="I143" s="250" t="s">
        <v>1966</v>
      </c>
      <c r="J143" s="250"/>
      <c r="K143" s="250" t="s">
        <v>1629</v>
      </c>
      <c r="L143" s="250" t="s">
        <v>286</v>
      </c>
      <c r="M143" s="250" t="s">
        <v>1615</v>
      </c>
      <c r="N143" s="250" t="s">
        <v>1509</v>
      </c>
      <c r="O143" s="250"/>
      <c r="P143" s="188" t="s">
        <v>1965</v>
      </c>
      <c r="Q143" s="188" t="s">
        <v>1509</v>
      </c>
      <c r="R143" s="188"/>
    </row>
    <row r="144" spans="1:18" ht="108">
      <c r="A144" s="249" t="s">
        <v>482</v>
      </c>
      <c r="B144" s="250" t="s">
        <v>478</v>
      </c>
      <c r="C144" s="250" t="s">
        <v>479</v>
      </c>
      <c r="D144" s="250" t="s">
        <v>483</v>
      </c>
      <c r="E144" s="250"/>
      <c r="F144" s="250" t="s">
        <v>1630</v>
      </c>
      <c r="G144" s="250" t="s">
        <v>1962</v>
      </c>
      <c r="H144" s="250" t="s">
        <v>1963</v>
      </c>
      <c r="I144" s="250" t="s">
        <v>1967</v>
      </c>
      <c r="J144" s="250"/>
      <c r="K144" s="250" t="s">
        <v>1631</v>
      </c>
      <c r="L144" s="250" t="s">
        <v>286</v>
      </c>
      <c r="M144" s="250" t="s">
        <v>1615</v>
      </c>
      <c r="N144" s="250" t="s">
        <v>1509</v>
      </c>
      <c r="O144" s="250"/>
      <c r="P144" s="188" t="s">
        <v>1965</v>
      </c>
      <c r="Q144" s="188" t="s">
        <v>1509</v>
      </c>
      <c r="R144" s="188"/>
    </row>
    <row r="145" spans="1:18" ht="148.5">
      <c r="A145" s="249" t="s">
        <v>484</v>
      </c>
      <c r="B145" s="250" t="s">
        <v>478</v>
      </c>
      <c r="C145" s="250" t="s">
        <v>479</v>
      </c>
      <c r="D145" s="250" t="s">
        <v>483</v>
      </c>
      <c r="E145" s="250"/>
      <c r="F145" s="250" t="s">
        <v>1632</v>
      </c>
      <c r="G145" s="250" t="s">
        <v>1962</v>
      </c>
      <c r="H145" s="250" t="s">
        <v>1963</v>
      </c>
      <c r="I145" s="250" t="s">
        <v>1967</v>
      </c>
      <c r="J145" s="250"/>
      <c r="K145" s="250" t="s">
        <v>1633</v>
      </c>
      <c r="L145" s="250" t="s">
        <v>1578</v>
      </c>
      <c r="M145" s="250" t="s">
        <v>1615</v>
      </c>
      <c r="N145" s="250" t="s">
        <v>1509</v>
      </c>
      <c r="O145" s="250"/>
      <c r="P145" s="188" t="s">
        <v>1965</v>
      </c>
      <c r="Q145" s="188" t="s">
        <v>1509</v>
      </c>
      <c r="R145" s="188"/>
    </row>
    <row r="146" spans="1:18" ht="148.5">
      <c r="A146" s="249" t="s">
        <v>485</v>
      </c>
      <c r="B146" s="250" t="s">
        <v>478</v>
      </c>
      <c r="C146" s="250" t="s">
        <v>479</v>
      </c>
      <c r="D146" s="250" t="s">
        <v>483</v>
      </c>
      <c r="E146" s="250"/>
      <c r="F146" s="250" t="s">
        <v>1634</v>
      </c>
      <c r="G146" s="250" t="s">
        <v>1962</v>
      </c>
      <c r="H146" s="250" t="s">
        <v>1963</v>
      </c>
      <c r="I146" s="250" t="s">
        <v>1967</v>
      </c>
      <c r="J146" s="250"/>
      <c r="K146" s="250" t="s">
        <v>1635</v>
      </c>
      <c r="L146" s="250" t="s">
        <v>1578</v>
      </c>
      <c r="M146" s="250" t="s">
        <v>1615</v>
      </c>
      <c r="N146" s="250" t="s">
        <v>1509</v>
      </c>
      <c r="O146" s="250"/>
      <c r="P146" s="188" t="s">
        <v>1965</v>
      </c>
      <c r="Q146" s="188" t="s">
        <v>1509</v>
      </c>
      <c r="R146" s="188"/>
    </row>
    <row r="147" spans="1:18" ht="148.5">
      <c r="A147" s="249" t="s">
        <v>486</v>
      </c>
      <c r="B147" s="250" t="s">
        <v>478</v>
      </c>
      <c r="C147" s="250" t="s">
        <v>479</v>
      </c>
      <c r="D147" s="250" t="s">
        <v>480</v>
      </c>
      <c r="E147" s="250"/>
      <c r="F147" s="250" t="s">
        <v>1637</v>
      </c>
      <c r="G147" s="250" t="s">
        <v>1962</v>
      </c>
      <c r="H147" s="250" t="s">
        <v>1963</v>
      </c>
      <c r="I147" s="250" t="s">
        <v>1966</v>
      </c>
      <c r="J147" s="250"/>
      <c r="K147" s="250" t="s">
        <v>1638</v>
      </c>
      <c r="L147" s="250" t="s">
        <v>1578</v>
      </c>
      <c r="M147" s="250" t="s">
        <v>1615</v>
      </c>
      <c r="N147" s="250" t="s">
        <v>1509</v>
      </c>
      <c r="O147" s="250"/>
      <c r="P147" s="188" t="s">
        <v>1965</v>
      </c>
      <c r="Q147" s="188" t="s">
        <v>1509</v>
      </c>
      <c r="R147" s="188"/>
    </row>
    <row r="148" spans="1:18" ht="148.5">
      <c r="A148" s="249" t="s">
        <v>487</v>
      </c>
      <c r="B148" s="250" t="s">
        <v>478</v>
      </c>
      <c r="C148" s="250" t="s">
        <v>479</v>
      </c>
      <c r="D148" s="250" t="s">
        <v>483</v>
      </c>
      <c r="E148" s="250"/>
      <c r="F148" s="250" t="s">
        <v>1639</v>
      </c>
      <c r="G148" s="250" t="s">
        <v>1962</v>
      </c>
      <c r="H148" s="250" t="s">
        <v>1963</v>
      </c>
      <c r="I148" s="250" t="s">
        <v>1967</v>
      </c>
      <c r="J148" s="250"/>
      <c r="K148" s="250" t="s">
        <v>1640</v>
      </c>
      <c r="L148" s="250" t="s">
        <v>1578</v>
      </c>
      <c r="M148" s="250" t="s">
        <v>1615</v>
      </c>
      <c r="N148" s="250" t="s">
        <v>1509</v>
      </c>
      <c r="O148" s="250"/>
      <c r="P148" s="188" t="s">
        <v>1965</v>
      </c>
      <c r="Q148" s="188" t="s">
        <v>1509</v>
      </c>
      <c r="R148" s="188"/>
    </row>
    <row r="149" spans="1:18" ht="121.5">
      <c r="A149" s="249" t="s">
        <v>488</v>
      </c>
      <c r="B149" s="250" t="s">
        <v>474</v>
      </c>
      <c r="C149" s="250" t="s">
        <v>475</v>
      </c>
      <c r="D149" s="250" t="s">
        <v>480</v>
      </c>
      <c r="E149" s="250"/>
      <c r="F149" s="250" t="s">
        <v>1641</v>
      </c>
      <c r="G149" s="250" t="s">
        <v>1962</v>
      </c>
      <c r="H149" s="250" t="s">
        <v>1963</v>
      </c>
      <c r="I149" s="250" t="s">
        <v>1966</v>
      </c>
      <c r="J149" s="250"/>
      <c r="K149" s="250" t="s">
        <v>1642</v>
      </c>
      <c r="L149" s="250" t="s">
        <v>286</v>
      </c>
      <c r="M149" s="250" t="s">
        <v>1615</v>
      </c>
      <c r="N149" s="250" t="s">
        <v>1509</v>
      </c>
      <c r="O149" s="250"/>
      <c r="P149" s="188" t="s">
        <v>1965</v>
      </c>
      <c r="Q149" s="188" t="s">
        <v>1509</v>
      </c>
      <c r="R149" s="188"/>
    </row>
    <row r="150" spans="1:18" ht="175.5">
      <c r="A150" s="249" t="s">
        <v>489</v>
      </c>
      <c r="B150" s="250" t="s">
        <v>490</v>
      </c>
      <c r="C150" s="250" t="s">
        <v>491</v>
      </c>
      <c r="D150" s="250" t="s">
        <v>492</v>
      </c>
      <c r="E150" s="250"/>
      <c r="F150" s="250"/>
      <c r="G150" s="250" t="s">
        <v>1968</v>
      </c>
      <c r="H150" s="250" t="s">
        <v>1969</v>
      </c>
      <c r="I150" s="250" t="s">
        <v>1970</v>
      </c>
      <c r="J150" s="250"/>
      <c r="K150" s="250"/>
      <c r="L150" s="250" t="s">
        <v>343</v>
      </c>
      <c r="M150" s="250" t="s">
        <v>1971</v>
      </c>
      <c r="N150" s="250" t="s">
        <v>1509</v>
      </c>
      <c r="O150" s="250"/>
      <c r="P150" s="188" t="s">
        <v>1971</v>
      </c>
      <c r="Q150" s="188"/>
      <c r="R150" s="188"/>
    </row>
    <row r="151" spans="1:18" ht="81">
      <c r="A151" s="249" t="s">
        <v>1224</v>
      </c>
      <c r="B151" s="250" t="s">
        <v>490</v>
      </c>
      <c r="C151" s="250" t="s">
        <v>1225</v>
      </c>
      <c r="D151" s="250"/>
      <c r="E151" s="250"/>
      <c r="F151" s="250"/>
      <c r="G151" s="250" t="s">
        <v>1968</v>
      </c>
      <c r="H151" s="250" t="s">
        <v>1972</v>
      </c>
      <c r="I151" s="250"/>
      <c r="J151" s="250"/>
      <c r="K151" s="250"/>
      <c r="L151" s="250" t="s">
        <v>269</v>
      </c>
      <c r="M151" s="250" t="s">
        <v>317</v>
      </c>
      <c r="N151" s="250" t="s">
        <v>317</v>
      </c>
      <c r="O151" s="250" t="s">
        <v>1973</v>
      </c>
      <c r="P151" s="188"/>
      <c r="Q151" s="188"/>
      <c r="R151" s="188"/>
    </row>
    <row r="152" spans="1:18" ht="135">
      <c r="A152" s="249" t="s">
        <v>493</v>
      </c>
      <c r="B152" s="250" t="s">
        <v>490</v>
      </c>
      <c r="C152" s="250" t="s">
        <v>494</v>
      </c>
      <c r="D152" s="250"/>
      <c r="E152" s="250"/>
      <c r="F152" s="250"/>
      <c r="G152" s="250" t="s">
        <v>1974</v>
      </c>
      <c r="H152" s="250" t="s">
        <v>1975</v>
      </c>
      <c r="I152" s="250"/>
      <c r="J152" s="250"/>
      <c r="K152" s="250"/>
      <c r="L152" s="250" t="s">
        <v>269</v>
      </c>
      <c r="M152" s="250" t="s">
        <v>1976</v>
      </c>
      <c r="N152" s="250" t="s">
        <v>393</v>
      </c>
      <c r="O152" s="250"/>
      <c r="P152" s="188"/>
      <c r="Q152" s="188"/>
      <c r="R152" s="188"/>
    </row>
    <row r="153" spans="1:18" ht="135">
      <c r="A153" s="249" t="s">
        <v>495</v>
      </c>
      <c r="B153" s="250" t="s">
        <v>490</v>
      </c>
      <c r="C153" s="250" t="s">
        <v>496</v>
      </c>
      <c r="D153" s="250" t="s">
        <v>497</v>
      </c>
      <c r="E153" s="250" t="s">
        <v>1977</v>
      </c>
      <c r="F153" s="250" t="s">
        <v>1978</v>
      </c>
      <c r="G153" s="250" t="s">
        <v>1979</v>
      </c>
      <c r="H153" s="250" t="s">
        <v>1980</v>
      </c>
      <c r="I153" s="250" t="s">
        <v>1981</v>
      </c>
      <c r="J153" s="250" t="s">
        <v>1982</v>
      </c>
      <c r="K153" s="250" t="s">
        <v>1983</v>
      </c>
      <c r="L153" s="250" t="s">
        <v>286</v>
      </c>
      <c r="M153" s="250"/>
      <c r="N153" s="250"/>
      <c r="O153" s="250"/>
      <c r="P153" s="188" t="s">
        <v>1984</v>
      </c>
      <c r="Q153" s="188" t="s">
        <v>1509</v>
      </c>
      <c r="R153" s="188"/>
    </row>
    <row r="154" spans="1:18" ht="135">
      <c r="A154" s="249" t="s">
        <v>498</v>
      </c>
      <c r="B154" s="250" t="s">
        <v>490</v>
      </c>
      <c r="C154" s="250" t="s">
        <v>496</v>
      </c>
      <c r="D154" s="250" t="s">
        <v>497</v>
      </c>
      <c r="E154" s="250" t="s">
        <v>1985</v>
      </c>
      <c r="F154" s="250" t="s">
        <v>1986</v>
      </c>
      <c r="G154" s="250" t="s">
        <v>1979</v>
      </c>
      <c r="H154" s="250" t="s">
        <v>1980</v>
      </c>
      <c r="I154" s="250" t="s">
        <v>1981</v>
      </c>
      <c r="J154" s="250" t="s">
        <v>1987</v>
      </c>
      <c r="K154" s="250" t="s">
        <v>1988</v>
      </c>
      <c r="L154" s="250" t="s">
        <v>286</v>
      </c>
      <c r="M154" s="250"/>
      <c r="N154" s="250"/>
      <c r="O154" s="250"/>
      <c r="P154" s="188" t="s">
        <v>1984</v>
      </c>
      <c r="Q154" s="188" t="s">
        <v>1509</v>
      </c>
      <c r="R154" s="188"/>
    </row>
    <row r="155" spans="1:18" ht="121.5">
      <c r="A155" s="249" t="s">
        <v>1989</v>
      </c>
      <c r="B155" s="250" t="s">
        <v>490</v>
      </c>
      <c r="C155" s="250" t="s">
        <v>1990</v>
      </c>
      <c r="D155" s="250" t="s">
        <v>1991</v>
      </c>
      <c r="E155" s="250" t="s">
        <v>1992</v>
      </c>
      <c r="F155" s="250" t="s">
        <v>1993</v>
      </c>
      <c r="G155" s="250" t="s">
        <v>1979</v>
      </c>
      <c r="H155" s="250" t="s">
        <v>1994</v>
      </c>
      <c r="I155" s="250" t="s">
        <v>1995</v>
      </c>
      <c r="J155" s="250" t="s">
        <v>1996</v>
      </c>
      <c r="K155" s="250" t="s">
        <v>1997</v>
      </c>
      <c r="L155" s="250" t="s">
        <v>269</v>
      </c>
      <c r="M155" s="250" t="s">
        <v>1521</v>
      </c>
      <c r="N155" s="250" t="s">
        <v>1521</v>
      </c>
      <c r="O155" s="250" t="s">
        <v>1998</v>
      </c>
      <c r="P155" s="188"/>
      <c r="Q155" s="188"/>
      <c r="R155" s="188"/>
    </row>
    <row r="156" spans="1:18" ht="121.5">
      <c r="A156" s="249" t="s">
        <v>1999</v>
      </c>
      <c r="B156" s="250" t="s">
        <v>490</v>
      </c>
      <c r="C156" s="250" t="s">
        <v>1990</v>
      </c>
      <c r="D156" s="250" t="s">
        <v>1991</v>
      </c>
      <c r="E156" s="250" t="s">
        <v>2000</v>
      </c>
      <c r="F156" s="250" t="s">
        <v>2001</v>
      </c>
      <c r="G156" s="250" t="s">
        <v>1974</v>
      </c>
      <c r="H156" s="250" t="s">
        <v>2002</v>
      </c>
      <c r="I156" s="250" t="s">
        <v>2003</v>
      </c>
      <c r="J156" s="250" t="s">
        <v>2004</v>
      </c>
      <c r="K156" s="250" t="s">
        <v>2005</v>
      </c>
      <c r="L156" s="250" t="s">
        <v>269</v>
      </c>
      <c r="M156" s="250" t="s">
        <v>250</v>
      </c>
      <c r="N156" s="250" t="s">
        <v>250</v>
      </c>
      <c r="O156" s="250" t="s">
        <v>1998</v>
      </c>
      <c r="P156" s="188"/>
      <c r="Q156" s="188"/>
      <c r="R156" s="188"/>
    </row>
    <row r="157" spans="1:18" ht="121.5">
      <c r="A157" s="249" t="s">
        <v>2006</v>
      </c>
      <c r="B157" s="250" t="s">
        <v>490</v>
      </c>
      <c r="C157" s="250" t="s">
        <v>1990</v>
      </c>
      <c r="D157" s="250" t="s">
        <v>1991</v>
      </c>
      <c r="E157" s="250" t="s">
        <v>2007</v>
      </c>
      <c r="F157" s="250" t="s">
        <v>2008</v>
      </c>
      <c r="G157" s="250" t="s">
        <v>1979</v>
      </c>
      <c r="H157" s="250" t="s">
        <v>1994</v>
      </c>
      <c r="I157" s="250" t="s">
        <v>1995</v>
      </c>
      <c r="J157" s="250" t="s">
        <v>2009</v>
      </c>
      <c r="K157" s="250" t="s">
        <v>2010</v>
      </c>
      <c r="L157" s="250" t="s">
        <v>269</v>
      </c>
      <c r="M157" s="250" t="s">
        <v>1521</v>
      </c>
      <c r="N157" s="250" t="s">
        <v>1521</v>
      </c>
      <c r="O157" s="250" t="s">
        <v>1998</v>
      </c>
      <c r="P157" s="188"/>
      <c r="Q157" s="188"/>
      <c r="R157" s="188"/>
    </row>
    <row r="158" spans="1:18" ht="121.5">
      <c r="A158" s="249" t="s">
        <v>2011</v>
      </c>
      <c r="B158" s="250" t="s">
        <v>490</v>
      </c>
      <c r="C158" s="250" t="s">
        <v>1990</v>
      </c>
      <c r="D158" s="250" t="s">
        <v>1991</v>
      </c>
      <c r="E158" s="250" t="s">
        <v>2012</v>
      </c>
      <c r="F158" s="250" t="s">
        <v>2013</v>
      </c>
      <c r="G158" s="250" t="s">
        <v>1979</v>
      </c>
      <c r="H158" s="250" t="s">
        <v>1994</v>
      </c>
      <c r="I158" s="250" t="s">
        <v>1995</v>
      </c>
      <c r="J158" s="250" t="s">
        <v>2014</v>
      </c>
      <c r="K158" s="250" t="s">
        <v>2015</v>
      </c>
      <c r="L158" s="250" t="s">
        <v>269</v>
      </c>
      <c r="M158" s="250" t="s">
        <v>1521</v>
      </c>
      <c r="N158" s="250" t="s">
        <v>1521</v>
      </c>
      <c r="O158" s="250" t="s">
        <v>1998</v>
      </c>
      <c r="P158" s="188"/>
      <c r="Q158" s="188"/>
      <c r="R158" s="188"/>
    </row>
    <row r="159" spans="1:18" ht="202.5">
      <c r="A159" s="249" t="s">
        <v>499</v>
      </c>
      <c r="B159" s="250" t="s">
        <v>500</v>
      </c>
      <c r="C159" s="250" t="s">
        <v>501</v>
      </c>
      <c r="D159" s="250" t="s">
        <v>502</v>
      </c>
      <c r="E159" s="250" t="s">
        <v>2016</v>
      </c>
      <c r="F159" s="250" t="s">
        <v>2017</v>
      </c>
      <c r="G159" s="250" t="s">
        <v>2018</v>
      </c>
      <c r="H159" s="250" t="s">
        <v>2019</v>
      </c>
      <c r="I159" s="250" t="s">
        <v>2020</v>
      </c>
      <c r="J159" s="250" t="s">
        <v>2021</v>
      </c>
      <c r="K159" s="250" t="s">
        <v>2022</v>
      </c>
      <c r="L159" s="250" t="s">
        <v>269</v>
      </c>
      <c r="M159" s="250" t="s">
        <v>1730</v>
      </c>
      <c r="N159" s="250" t="s">
        <v>1509</v>
      </c>
      <c r="O159" s="250" t="s">
        <v>2023</v>
      </c>
      <c r="P159" s="188"/>
      <c r="Q159" s="188"/>
      <c r="R159" s="188"/>
    </row>
    <row r="160" spans="1:18" ht="202.5">
      <c r="A160" s="249" t="s">
        <v>503</v>
      </c>
      <c r="B160" s="250" t="s">
        <v>500</v>
      </c>
      <c r="C160" s="250" t="s">
        <v>501</v>
      </c>
      <c r="D160" s="250" t="s">
        <v>504</v>
      </c>
      <c r="E160" s="250" t="s">
        <v>2024</v>
      </c>
      <c r="F160" s="250" t="s">
        <v>2025</v>
      </c>
      <c r="G160" s="250" t="s">
        <v>2026</v>
      </c>
      <c r="H160" s="250" t="s">
        <v>2027</v>
      </c>
      <c r="I160" s="250" t="s">
        <v>2028</v>
      </c>
      <c r="J160" s="250" t="s">
        <v>2029</v>
      </c>
      <c r="K160" s="250" t="s">
        <v>2030</v>
      </c>
      <c r="L160" s="250" t="s">
        <v>286</v>
      </c>
      <c r="M160" s="250" t="s">
        <v>1509</v>
      </c>
      <c r="N160" s="250" t="s">
        <v>1509</v>
      </c>
      <c r="O160" s="250"/>
      <c r="P160" s="188" t="s">
        <v>2031</v>
      </c>
      <c r="Q160" s="188" t="s">
        <v>1509</v>
      </c>
      <c r="R160" s="188"/>
    </row>
    <row r="161" spans="1:18" ht="202.5">
      <c r="A161" s="249" t="s">
        <v>1226</v>
      </c>
      <c r="B161" s="250" t="s">
        <v>500</v>
      </c>
      <c r="C161" s="250" t="s">
        <v>501</v>
      </c>
      <c r="D161" s="250" t="s">
        <v>1227</v>
      </c>
      <c r="E161" s="250" t="s">
        <v>2024</v>
      </c>
      <c r="F161" s="250" t="s">
        <v>2025</v>
      </c>
      <c r="G161" s="250" t="s">
        <v>2026</v>
      </c>
      <c r="H161" s="250" t="s">
        <v>2027</v>
      </c>
      <c r="I161" s="250" t="s">
        <v>2032</v>
      </c>
      <c r="J161" s="250" t="s">
        <v>2029</v>
      </c>
      <c r="K161" s="250" t="s">
        <v>2030</v>
      </c>
      <c r="L161" s="250" t="s">
        <v>286</v>
      </c>
      <c r="M161" s="250" t="s">
        <v>1509</v>
      </c>
      <c r="N161" s="250" t="s">
        <v>1509</v>
      </c>
      <c r="O161" s="250"/>
      <c r="P161" s="188" t="s">
        <v>2031</v>
      </c>
      <c r="Q161" s="188" t="s">
        <v>1509</v>
      </c>
      <c r="R161" s="188"/>
    </row>
    <row r="162" spans="1:18" ht="202.5">
      <c r="A162" s="249" t="s">
        <v>505</v>
      </c>
      <c r="B162" s="250" t="s">
        <v>500</v>
      </c>
      <c r="C162" s="250" t="s">
        <v>501</v>
      </c>
      <c r="D162" s="250" t="s">
        <v>504</v>
      </c>
      <c r="E162" s="250" t="s">
        <v>2033</v>
      </c>
      <c r="F162" s="250" t="s">
        <v>2034</v>
      </c>
      <c r="G162" s="250" t="s">
        <v>2026</v>
      </c>
      <c r="H162" s="250" t="s">
        <v>2027</v>
      </c>
      <c r="I162" s="250" t="s">
        <v>2028</v>
      </c>
      <c r="J162" s="250" t="s">
        <v>2035</v>
      </c>
      <c r="K162" s="250" t="s">
        <v>2036</v>
      </c>
      <c r="L162" s="250" t="s">
        <v>286</v>
      </c>
      <c r="M162" s="250" t="s">
        <v>1509</v>
      </c>
      <c r="N162" s="250" t="s">
        <v>1509</v>
      </c>
      <c r="O162" s="250"/>
      <c r="P162" s="188" t="s">
        <v>2031</v>
      </c>
      <c r="Q162" s="188" t="s">
        <v>1509</v>
      </c>
      <c r="R162" s="188"/>
    </row>
    <row r="163" spans="1:18" ht="202.5">
      <c r="A163" s="249" t="s">
        <v>1228</v>
      </c>
      <c r="B163" s="250" t="s">
        <v>500</v>
      </c>
      <c r="C163" s="250" t="s">
        <v>501</v>
      </c>
      <c r="D163" s="250" t="s">
        <v>1227</v>
      </c>
      <c r="E163" s="250" t="s">
        <v>2033</v>
      </c>
      <c r="F163" s="250" t="s">
        <v>2034</v>
      </c>
      <c r="G163" s="250" t="s">
        <v>2026</v>
      </c>
      <c r="H163" s="250" t="s">
        <v>2027</v>
      </c>
      <c r="I163" s="250" t="s">
        <v>2032</v>
      </c>
      <c r="J163" s="250" t="s">
        <v>2035</v>
      </c>
      <c r="K163" s="250" t="s">
        <v>2036</v>
      </c>
      <c r="L163" s="250" t="s">
        <v>286</v>
      </c>
      <c r="M163" s="250" t="s">
        <v>1509</v>
      </c>
      <c r="N163" s="250" t="s">
        <v>1509</v>
      </c>
      <c r="O163" s="250"/>
      <c r="P163" s="188" t="s">
        <v>2031</v>
      </c>
      <c r="Q163" s="188" t="s">
        <v>1509</v>
      </c>
      <c r="R163" s="188"/>
    </row>
    <row r="164" spans="1:18" ht="202.5">
      <c r="A164" s="249" t="s">
        <v>506</v>
      </c>
      <c r="B164" s="250" t="s">
        <v>500</v>
      </c>
      <c r="C164" s="250" t="s">
        <v>501</v>
      </c>
      <c r="D164" s="250" t="s">
        <v>507</v>
      </c>
      <c r="E164" s="250" t="s">
        <v>2037</v>
      </c>
      <c r="F164" s="250" t="s">
        <v>2038</v>
      </c>
      <c r="G164" s="250" t="s">
        <v>2039</v>
      </c>
      <c r="H164" s="250" t="s">
        <v>2040</v>
      </c>
      <c r="I164" s="250" t="s">
        <v>2041</v>
      </c>
      <c r="J164" s="250" t="s">
        <v>2042</v>
      </c>
      <c r="K164" s="250" t="s">
        <v>2043</v>
      </c>
      <c r="L164" s="250" t="s">
        <v>286</v>
      </c>
      <c r="M164" s="250" t="s">
        <v>1509</v>
      </c>
      <c r="N164" s="250" t="s">
        <v>1509</v>
      </c>
      <c r="O164" s="250"/>
      <c r="P164" s="188" t="s">
        <v>2031</v>
      </c>
      <c r="Q164" s="188" t="s">
        <v>1509</v>
      </c>
      <c r="R164" s="188"/>
    </row>
    <row r="165" spans="1:18" ht="229.5">
      <c r="A165" s="249" t="s">
        <v>1229</v>
      </c>
      <c r="B165" s="250" t="s">
        <v>500</v>
      </c>
      <c r="C165" s="250" t="s">
        <v>501</v>
      </c>
      <c r="D165" s="250" t="s">
        <v>1230</v>
      </c>
      <c r="E165" s="250" t="s">
        <v>2037</v>
      </c>
      <c r="F165" s="250" t="s">
        <v>2038</v>
      </c>
      <c r="G165" s="250" t="s">
        <v>2039</v>
      </c>
      <c r="H165" s="250" t="s">
        <v>2040</v>
      </c>
      <c r="I165" s="250" t="s">
        <v>2044</v>
      </c>
      <c r="J165" s="250" t="s">
        <v>2042</v>
      </c>
      <c r="K165" s="250" t="s">
        <v>2043</v>
      </c>
      <c r="L165" s="250" t="s">
        <v>286</v>
      </c>
      <c r="M165" s="250" t="s">
        <v>1509</v>
      </c>
      <c r="N165" s="250" t="s">
        <v>1509</v>
      </c>
      <c r="O165" s="250"/>
      <c r="P165" s="188" t="s">
        <v>2031</v>
      </c>
      <c r="Q165" s="188" t="s">
        <v>1509</v>
      </c>
      <c r="R165" s="188"/>
    </row>
    <row r="166" spans="1:18" ht="202.5">
      <c r="A166" s="249" t="s">
        <v>1231</v>
      </c>
      <c r="B166" s="250" t="s">
        <v>500</v>
      </c>
      <c r="C166" s="250" t="s">
        <v>501</v>
      </c>
      <c r="D166" s="250" t="s">
        <v>1232</v>
      </c>
      <c r="E166" s="250" t="s">
        <v>2045</v>
      </c>
      <c r="F166" s="250" t="s">
        <v>2046</v>
      </c>
      <c r="G166" s="250" t="s">
        <v>2047</v>
      </c>
      <c r="H166" s="250" t="s">
        <v>2040</v>
      </c>
      <c r="I166" s="250" t="s">
        <v>2048</v>
      </c>
      <c r="J166" s="250" t="s">
        <v>2049</v>
      </c>
      <c r="K166" s="250" t="s">
        <v>2050</v>
      </c>
      <c r="L166" s="250" t="s">
        <v>286</v>
      </c>
      <c r="M166" s="250" t="s">
        <v>393</v>
      </c>
      <c r="N166" s="250" t="s">
        <v>393</v>
      </c>
      <c r="O166" s="250"/>
      <c r="P166" s="188" t="s">
        <v>2031</v>
      </c>
      <c r="Q166" s="188" t="s">
        <v>1509</v>
      </c>
      <c r="R166" s="188"/>
    </row>
    <row r="167" spans="1:18" ht="202.5">
      <c r="A167" s="249" t="s">
        <v>2051</v>
      </c>
      <c r="B167" s="250" t="s">
        <v>509</v>
      </c>
      <c r="C167" s="250" t="s">
        <v>1234</v>
      </c>
      <c r="D167" s="250" t="s">
        <v>1235</v>
      </c>
      <c r="E167" s="250" t="s">
        <v>2052</v>
      </c>
      <c r="F167" s="250" t="s">
        <v>2053</v>
      </c>
      <c r="G167" s="250" t="s">
        <v>2054</v>
      </c>
      <c r="H167" s="250" t="s">
        <v>2055</v>
      </c>
      <c r="I167" s="250" t="s">
        <v>2056</v>
      </c>
      <c r="J167" s="250" t="s">
        <v>2057</v>
      </c>
      <c r="K167" s="250" t="s">
        <v>2058</v>
      </c>
      <c r="L167" s="250" t="s">
        <v>286</v>
      </c>
      <c r="M167" s="250"/>
      <c r="N167" s="250"/>
      <c r="O167" s="250"/>
      <c r="P167" s="188" t="s">
        <v>2059</v>
      </c>
      <c r="Q167" s="188" t="s">
        <v>1509</v>
      </c>
      <c r="R167" s="188" t="s">
        <v>2060</v>
      </c>
    </row>
    <row r="168" spans="1:18" ht="202.5">
      <c r="A168" s="249" t="s">
        <v>1233</v>
      </c>
      <c r="B168" s="250" t="s">
        <v>509</v>
      </c>
      <c r="C168" s="250" t="s">
        <v>1234</v>
      </c>
      <c r="D168" s="250" t="s">
        <v>1235</v>
      </c>
      <c r="E168" s="250" t="s">
        <v>2061</v>
      </c>
      <c r="F168" s="250" t="s">
        <v>2062</v>
      </c>
      <c r="G168" s="250" t="s">
        <v>2054</v>
      </c>
      <c r="H168" s="250" t="s">
        <v>2055</v>
      </c>
      <c r="I168" s="250" t="s">
        <v>2056</v>
      </c>
      <c r="J168" s="250" t="s">
        <v>2063</v>
      </c>
      <c r="K168" s="250" t="s">
        <v>2064</v>
      </c>
      <c r="L168" s="250" t="s">
        <v>286</v>
      </c>
      <c r="M168" s="250"/>
      <c r="N168" s="250"/>
      <c r="O168" s="250"/>
      <c r="P168" s="188" t="s">
        <v>2059</v>
      </c>
      <c r="Q168" s="188" t="s">
        <v>1509</v>
      </c>
      <c r="R168" s="188" t="s">
        <v>2060</v>
      </c>
    </row>
    <row r="169" spans="1:18" ht="202.5">
      <c r="A169" s="249" t="s">
        <v>2065</v>
      </c>
      <c r="B169" s="250" t="s">
        <v>509</v>
      </c>
      <c r="C169" s="250" t="s">
        <v>1234</v>
      </c>
      <c r="D169" s="250" t="s">
        <v>1235</v>
      </c>
      <c r="E169" s="250" t="s">
        <v>2066</v>
      </c>
      <c r="F169" s="250" t="s">
        <v>2067</v>
      </c>
      <c r="G169" s="250" t="s">
        <v>2054</v>
      </c>
      <c r="H169" s="250" t="s">
        <v>2055</v>
      </c>
      <c r="I169" s="250" t="s">
        <v>2056</v>
      </c>
      <c r="J169" s="250" t="s">
        <v>2068</v>
      </c>
      <c r="K169" s="250" t="s">
        <v>2069</v>
      </c>
      <c r="L169" s="250" t="s">
        <v>286</v>
      </c>
      <c r="M169" s="250"/>
      <c r="N169" s="250"/>
      <c r="O169" s="250"/>
      <c r="P169" s="188" t="s">
        <v>2059</v>
      </c>
      <c r="Q169" s="188" t="s">
        <v>1509</v>
      </c>
      <c r="R169" s="188" t="s">
        <v>2060</v>
      </c>
    </row>
    <row r="170" spans="1:18" ht="135">
      <c r="A170" s="249" t="s">
        <v>1236</v>
      </c>
      <c r="B170" s="250" t="s">
        <v>509</v>
      </c>
      <c r="C170" s="250" t="s">
        <v>1234</v>
      </c>
      <c r="D170" s="250" t="s">
        <v>1237</v>
      </c>
      <c r="E170" s="250" t="s">
        <v>2070</v>
      </c>
      <c r="F170" s="250" t="s">
        <v>2071</v>
      </c>
      <c r="G170" s="250" t="s">
        <v>2054</v>
      </c>
      <c r="H170" s="250" t="s">
        <v>2055</v>
      </c>
      <c r="I170" s="250" t="s">
        <v>2072</v>
      </c>
      <c r="J170" s="250" t="s">
        <v>2073</v>
      </c>
      <c r="K170" s="250" t="s">
        <v>2074</v>
      </c>
      <c r="L170" s="250" t="s">
        <v>286</v>
      </c>
      <c r="M170" s="250"/>
      <c r="N170" s="250"/>
      <c r="O170" s="250"/>
      <c r="P170" s="188" t="s">
        <v>2059</v>
      </c>
      <c r="Q170" s="188" t="s">
        <v>1509</v>
      </c>
      <c r="R170" s="188" t="s">
        <v>2060</v>
      </c>
    </row>
    <row r="171" spans="1:18" ht="256.5">
      <c r="A171" s="249" t="s">
        <v>1238</v>
      </c>
      <c r="B171" s="250" t="s">
        <v>509</v>
      </c>
      <c r="C171" s="250" t="s">
        <v>1234</v>
      </c>
      <c r="D171" s="250" t="s">
        <v>1239</v>
      </c>
      <c r="E171" s="250" t="s">
        <v>2075</v>
      </c>
      <c r="F171" s="250" t="s">
        <v>2076</v>
      </c>
      <c r="G171" s="250" t="s">
        <v>2054</v>
      </c>
      <c r="H171" s="250" t="s">
        <v>2055</v>
      </c>
      <c r="I171" s="250" t="s">
        <v>2077</v>
      </c>
      <c r="J171" s="250" t="s">
        <v>2078</v>
      </c>
      <c r="K171" s="250" t="s">
        <v>2079</v>
      </c>
      <c r="L171" s="250" t="s">
        <v>286</v>
      </c>
      <c r="M171" s="250"/>
      <c r="N171" s="250"/>
      <c r="O171" s="250"/>
      <c r="P171" s="188" t="s">
        <v>2059</v>
      </c>
      <c r="Q171" s="188" t="s">
        <v>1509</v>
      </c>
      <c r="R171" s="188" t="s">
        <v>2060</v>
      </c>
    </row>
    <row r="172" spans="1:18" ht="256.5">
      <c r="A172" s="249" t="s">
        <v>2080</v>
      </c>
      <c r="B172" s="250" t="s">
        <v>509</v>
      </c>
      <c r="C172" s="250" t="s">
        <v>2081</v>
      </c>
      <c r="D172" s="250" t="s">
        <v>2082</v>
      </c>
      <c r="E172" s="250" t="s">
        <v>2083</v>
      </c>
      <c r="F172" s="250" t="s">
        <v>2084</v>
      </c>
      <c r="G172" s="250" t="s">
        <v>2054</v>
      </c>
      <c r="H172" s="250" t="s">
        <v>2055</v>
      </c>
      <c r="I172" s="250" t="s">
        <v>2085</v>
      </c>
      <c r="J172" s="250" t="s">
        <v>2086</v>
      </c>
      <c r="K172" s="250" t="s">
        <v>2087</v>
      </c>
      <c r="L172" s="250" t="s">
        <v>286</v>
      </c>
      <c r="M172" s="250"/>
      <c r="N172" s="250"/>
      <c r="O172" s="250"/>
      <c r="P172" s="188" t="s">
        <v>2088</v>
      </c>
      <c r="Q172" s="188" t="s">
        <v>1509</v>
      </c>
      <c r="R172" s="188" t="s">
        <v>2089</v>
      </c>
    </row>
    <row r="173" spans="1:18" ht="283.5">
      <c r="A173" s="249" t="s">
        <v>1240</v>
      </c>
      <c r="B173" s="250" t="s">
        <v>509</v>
      </c>
      <c r="C173" s="250" t="s">
        <v>1234</v>
      </c>
      <c r="D173" s="250" t="s">
        <v>2090</v>
      </c>
      <c r="E173" s="250" t="s">
        <v>2091</v>
      </c>
      <c r="F173" s="250" t="s">
        <v>2092</v>
      </c>
      <c r="G173" s="250" t="s">
        <v>2054</v>
      </c>
      <c r="H173" s="250" t="s">
        <v>2055</v>
      </c>
      <c r="I173" s="250" t="s">
        <v>2093</v>
      </c>
      <c r="J173" s="250" t="s">
        <v>2094</v>
      </c>
      <c r="K173" s="250" t="s">
        <v>2095</v>
      </c>
      <c r="L173" s="250" t="s">
        <v>286</v>
      </c>
      <c r="M173" s="250"/>
      <c r="N173" s="250"/>
      <c r="O173" s="250"/>
      <c r="P173" s="188" t="s">
        <v>2088</v>
      </c>
      <c r="Q173" s="188" t="s">
        <v>1509</v>
      </c>
      <c r="R173" s="188" t="s">
        <v>2089</v>
      </c>
    </row>
    <row r="174" spans="1:18" ht="135">
      <c r="A174" s="249" t="s">
        <v>508</v>
      </c>
      <c r="B174" s="250" t="s">
        <v>509</v>
      </c>
      <c r="C174" s="250" t="s">
        <v>510</v>
      </c>
      <c r="D174" s="250" t="s">
        <v>511</v>
      </c>
      <c r="E174" s="250" t="s">
        <v>2096</v>
      </c>
      <c r="F174" s="250" t="s">
        <v>2071</v>
      </c>
      <c r="G174" s="250" t="s">
        <v>2097</v>
      </c>
      <c r="H174" s="250" t="s">
        <v>2098</v>
      </c>
      <c r="I174" s="250" t="s">
        <v>2099</v>
      </c>
      <c r="J174" s="250" t="s">
        <v>2100</v>
      </c>
      <c r="K174" s="250" t="s">
        <v>2101</v>
      </c>
      <c r="L174" s="250" t="s">
        <v>286</v>
      </c>
      <c r="M174" s="250"/>
      <c r="N174" s="250"/>
      <c r="O174" s="250"/>
      <c r="P174" s="188" t="s">
        <v>2059</v>
      </c>
      <c r="Q174" s="188" t="s">
        <v>1509</v>
      </c>
      <c r="R174" s="188" t="s">
        <v>2060</v>
      </c>
    </row>
    <row r="175" spans="1:18" ht="135">
      <c r="A175" s="249" t="s">
        <v>512</v>
      </c>
      <c r="B175" s="250" t="s">
        <v>509</v>
      </c>
      <c r="C175" s="250" t="s">
        <v>510</v>
      </c>
      <c r="D175" s="250" t="s">
        <v>513</v>
      </c>
      <c r="E175" s="250" t="s">
        <v>2075</v>
      </c>
      <c r="F175" s="250" t="s">
        <v>2102</v>
      </c>
      <c r="G175" s="250" t="s">
        <v>2097</v>
      </c>
      <c r="H175" s="250" t="s">
        <v>2098</v>
      </c>
      <c r="I175" s="250" t="s">
        <v>2103</v>
      </c>
      <c r="J175" s="250" t="s">
        <v>2104</v>
      </c>
      <c r="K175" s="250" t="s">
        <v>2105</v>
      </c>
      <c r="L175" s="250" t="s">
        <v>286</v>
      </c>
      <c r="M175" s="250"/>
      <c r="N175" s="250"/>
      <c r="O175" s="250"/>
      <c r="P175" s="188" t="s">
        <v>2059</v>
      </c>
      <c r="Q175" s="188" t="s">
        <v>1509</v>
      </c>
      <c r="R175" s="188" t="s">
        <v>2060</v>
      </c>
    </row>
    <row r="176" spans="1:18" ht="135">
      <c r="A176" s="249" t="s">
        <v>2106</v>
      </c>
      <c r="B176" s="250" t="s">
        <v>509</v>
      </c>
      <c r="C176" s="250" t="s">
        <v>510</v>
      </c>
      <c r="D176" s="250" t="s">
        <v>513</v>
      </c>
      <c r="E176" s="250" t="s">
        <v>2107</v>
      </c>
      <c r="F176" s="250" t="s">
        <v>2108</v>
      </c>
      <c r="G176" s="250" t="s">
        <v>2097</v>
      </c>
      <c r="H176" s="250" t="s">
        <v>2098</v>
      </c>
      <c r="I176" s="250" t="s">
        <v>2109</v>
      </c>
      <c r="J176" s="250" t="s">
        <v>2110</v>
      </c>
      <c r="K176" s="250" t="s">
        <v>2111</v>
      </c>
      <c r="L176" s="250" t="s">
        <v>286</v>
      </c>
      <c r="M176" s="250"/>
      <c r="N176" s="250"/>
      <c r="O176" s="250"/>
      <c r="P176" s="188" t="s">
        <v>2059</v>
      </c>
      <c r="Q176" s="188" t="s">
        <v>1509</v>
      </c>
      <c r="R176" s="188" t="s">
        <v>2060</v>
      </c>
    </row>
    <row r="177" spans="1:18" ht="162">
      <c r="A177" s="249" t="s">
        <v>514</v>
      </c>
      <c r="B177" s="250" t="s">
        <v>509</v>
      </c>
      <c r="C177" s="250" t="s">
        <v>510</v>
      </c>
      <c r="D177" s="250" t="s">
        <v>515</v>
      </c>
      <c r="E177" s="250" t="s">
        <v>2061</v>
      </c>
      <c r="F177" s="250" t="s">
        <v>2112</v>
      </c>
      <c r="G177" s="250" t="s">
        <v>2097</v>
      </c>
      <c r="H177" s="250" t="s">
        <v>2098</v>
      </c>
      <c r="I177" s="250" t="s">
        <v>2113</v>
      </c>
      <c r="J177" s="250" t="s">
        <v>2114</v>
      </c>
      <c r="K177" s="250" t="s">
        <v>2115</v>
      </c>
      <c r="L177" s="250" t="s">
        <v>286</v>
      </c>
      <c r="M177" s="250"/>
      <c r="N177" s="250"/>
      <c r="O177" s="250"/>
      <c r="P177" s="188" t="s">
        <v>2059</v>
      </c>
      <c r="Q177" s="188" t="s">
        <v>1509</v>
      </c>
      <c r="R177" s="188" t="s">
        <v>2060</v>
      </c>
    </row>
    <row r="178" spans="1:18" ht="162">
      <c r="A178" s="249" t="s">
        <v>2116</v>
      </c>
      <c r="B178" s="250" t="s">
        <v>509</v>
      </c>
      <c r="C178" s="250" t="s">
        <v>510</v>
      </c>
      <c r="D178" s="250" t="s">
        <v>515</v>
      </c>
      <c r="E178" s="250" t="s">
        <v>2117</v>
      </c>
      <c r="F178" s="250" t="s">
        <v>2118</v>
      </c>
      <c r="G178" s="250" t="s">
        <v>2097</v>
      </c>
      <c r="H178" s="250" t="s">
        <v>2098</v>
      </c>
      <c r="I178" s="250" t="s">
        <v>2113</v>
      </c>
      <c r="J178" s="250" t="s">
        <v>2119</v>
      </c>
      <c r="K178" s="250" t="s">
        <v>2120</v>
      </c>
      <c r="L178" s="250" t="s">
        <v>286</v>
      </c>
      <c r="M178" s="250"/>
      <c r="N178" s="250"/>
      <c r="O178" s="250"/>
      <c r="P178" s="188" t="s">
        <v>2059</v>
      </c>
      <c r="Q178" s="188" t="s">
        <v>1509</v>
      </c>
      <c r="R178" s="188" t="s">
        <v>2060</v>
      </c>
    </row>
    <row r="179" spans="1:18" ht="162">
      <c r="A179" s="249" t="s">
        <v>2121</v>
      </c>
      <c r="B179" s="250" t="s">
        <v>509</v>
      </c>
      <c r="C179" s="250" t="s">
        <v>510</v>
      </c>
      <c r="D179" s="250" t="s">
        <v>515</v>
      </c>
      <c r="E179" s="250" t="s">
        <v>2052</v>
      </c>
      <c r="F179" s="250" t="s">
        <v>2122</v>
      </c>
      <c r="G179" s="250" t="s">
        <v>2097</v>
      </c>
      <c r="H179" s="250" t="s">
        <v>2098</v>
      </c>
      <c r="I179" s="250" t="s">
        <v>2113</v>
      </c>
      <c r="J179" s="250" t="s">
        <v>2123</v>
      </c>
      <c r="K179" s="250" t="s">
        <v>2124</v>
      </c>
      <c r="L179" s="250" t="s">
        <v>286</v>
      </c>
      <c r="M179" s="250"/>
      <c r="N179" s="250"/>
      <c r="O179" s="250"/>
      <c r="P179" s="188" t="s">
        <v>2059</v>
      </c>
      <c r="Q179" s="188" t="s">
        <v>1509</v>
      </c>
      <c r="R179" s="188" t="s">
        <v>2060</v>
      </c>
    </row>
    <row r="180" spans="1:18" ht="283.5">
      <c r="A180" s="249" t="s">
        <v>516</v>
      </c>
      <c r="B180" s="250" t="s">
        <v>509</v>
      </c>
      <c r="C180" s="250" t="s">
        <v>2125</v>
      </c>
      <c r="D180" s="250" t="s">
        <v>518</v>
      </c>
      <c r="E180" s="250" t="s">
        <v>2126</v>
      </c>
      <c r="F180" s="250" t="s">
        <v>2127</v>
      </c>
      <c r="G180" s="250" t="s">
        <v>2054</v>
      </c>
      <c r="H180" s="250" t="s">
        <v>2128</v>
      </c>
      <c r="I180" s="250" t="s">
        <v>2129</v>
      </c>
      <c r="J180" s="250" t="s">
        <v>2130</v>
      </c>
      <c r="K180" s="250" t="s">
        <v>2131</v>
      </c>
      <c r="L180" s="250" t="s">
        <v>269</v>
      </c>
      <c r="M180" s="250" t="s">
        <v>1730</v>
      </c>
      <c r="N180" s="250" t="s">
        <v>1521</v>
      </c>
      <c r="O180" s="250" t="s">
        <v>2132</v>
      </c>
      <c r="P180" s="188" t="s">
        <v>1730</v>
      </c>
      <c r="Q180" s="188" t="s">
        <v>1521</v>
      </c>
      <c r="R180" s="188" t="s">
        <v>2133</v>
      </c>
    </row>
    <row r="181" spans="1:18" ht="283.5">
      <c r="A181" s="249" t="s">
        <v>519</v>
      </c>
      <c r="B181" s="250" t="s">
        <v>509</v>
      </c>
      <c r="C181" s="250" t="s">
        <v>2125</v>
      </c>
      <c r="D181" s="250" t="s">
        <v>518</v>
      </c>
      <c r="E181" s="250" t="s">
        <v>2134</v>
      </c>
      <c r="F181" s="250" t="s">
        <v>2135</v>
      </c>
      <c r="G181" s="250" t="s">
        <v>2054</v>
      </c>
      <c r="H181" s="250" t="s">
        <v>2128</v>
      </c>
      <c r="I181" s="250" t="s">
        <v>2129</v>
      </c>
      <c r="J181" s="250" t="s">
        <v>2136</v>
      </c>
      <c r="K181" s="250" t="s">
        <v>2137</v>
      </c>
      <c r="L181" s="250" t="s">
        <v>269</v>
      </c>
      <c r="M181" s="250" t="s">
        <v>1730</v>
      </c>
      <c r="N181" s="250" t="s">
        <v>1521</v>
      </c>
      <c r="O181" s="250" t="s">
        <v>2132</v>
      </c>
      <c r="P181" s="188" t="s">
        <v>1730</v>
      </c>
      <c r="Q181" s="188" t="s">
        <v>1521</v>
      </c>
      <c r="R181" s="188" t="s">
        <v>2133</v>
      </c>
    </row>
    <row r="182" spans="1:18" ht="135">
      <c r="A182" s="249" t="s">
        <v>520</v>
      </c>
      <c r="B182" s="250" t="s">
        <v>521</v>
      </c>
      <c r="C182" s="250" t="s">
        <v>522</v>
      </c>
      <c r="D182" s="250" t="s">
        <v>523</v>
      </c>
      <c r="E182" s="250"/>
      <c r="F182" s="250"/>
      <c r="G182" s="250" t="s">
        <v>2138</v>
      </c>
      <c r="H182" s="250" t="s">
        <v>2139</v>
      </c>
      <c r="I182" s="250" t="s">
        <v>2140</v>
      </c>
      <c r="J182" s="250"/>
      <c r="K182" s="250"/>
      <c r="L182" s="250" t="s">
        <v>269</v>
      </c>
      <c r="M182" s="250" t="s">
        <v>2141</v>
      </c>
      <c r="N182" s="250" t="s">
        <v>524</v>
      </c>
      <c r="O182" s="250"/>
      <c r="P182" s="188" t="s">
        <v>910</v>
      </c>
      <c r="Q182" s="188" t="s">
        <v>525</v>
      </c>
      <c r="R182" s="188"/>
    </row>
    <row r="183" spans="1:18" ht="135">
      <c r="A183" s="249" t="s">
        <v>1242</v>
      </c>
      <c r="B183" s="250" t="s">
        <v>521</v>
      </c>
      <c r="C183" s="250" t="s">
        <v>522</v>
      </c>
      <c r="D183" s="250" t="s">
        <v>1243</v>
      </c>
      <c r="E183" s="250"/>
      <c r="F183" s="250"/>
      <c r="G183" s="250" t="s">
        <v>2138</v>
      </c>
      <c r="H183" s="250" t="s">
        <v>2139</v>
      </c>
      <c r="I183" s="250" t="s">
        <v>2142</v>
      </c>
      <c r="J183" s="250"/>
      <c r="K183" s="250"/>
      <c r="L183" s="250" t="s">
        <v>269</v>
      </c>
      <c r="M183" s="250" t="s">
        <v>2141</v>
      </c>
      <c r="N183" s="250" t="s">
        <v>524</v>
      </c>
      <c r="O183" s="250"/>
      <c r="P183" s="188" t="s">
        <v>910</v>
      </c>
      <c r="Q183" s="188" t="s">
        <v>525</v>
      </c>
      <c r="R183" s="188"/>
    </row>
    <row r="184" spans="1:18" ht="108">
      <c r="A184" s="249" t="s">
        <v>2143</v>
      </c>
      <c r="B184" s="250" t="s">
        <v>521</v>
      </c>
      <c r="C184" s="250" t="s">
        <v>2144</v>
      </c>
      <c r="D184" s="250" t="s">
        <v>2145</v>
      </c>
      <c r="E184" s="250" t="s">
        <v>2145</v>
      </c>
      <c r="F184" s="250" t="s">
        <v>2146</v>
      </c>
      <c r="G184" s="250" t="s">
        <v>2138</v>
      </c>
      <c r="H184" s="250" t="s">
        <v>2147</v>
      </c>
      <c r="I184" s="250" t="s">
        <v>2148</v>
      </c>
      <c r="J184" s="250" t="s">
        <v>2148</v>
      </c>
      <c r="K184" s="250" t="s">
        <v>2149</v>
      </c>
      <c r="L184" s="250" t="s">
        <v>269</v>
      </c>
      <c r="M184" s="250" t="s">
        <v>2150</v>
      </c>
      <c r="N184" s="250" t="s">
        <v>525</v>
      </c>
      <c r="O184" s="250" t="s">
        <v>2151</v>
      </c>
      <c r="P184" s="188" t="s">
        <v>910</v>
      </c>
      <c r="Q184" s="188" t="s">
        <v>525</v>
      </c>
      <c r="R184" s="188" t="s">
        <v>910</v>
      </c>
    </row>
    <row r="185" spans="1:18" ht="324">
      <c r="A185" s="249" t="s">
        <v>527</v>
      </c>
      <c r="B185" s="250" t="s">
        <v>528</v>
      </c>
      <c r="C185" s="250" t="s">
        <v>529</v>
      </c>
      <c r="D185" s="250" t="s">
        <v>530</v>
      </c>
      <c r="E185" s="250"/>
      <c r="F185" s="250"/>
      <c r="G185" s="250" t="s">
        <v>2152</v>
      </c>
      <c r="H185" s="250" t="s">
        <v>2153</v>
      </c>
      <c r="I185" s="250" t="s">
        <v>2154</v>
      </c>
      <c r="J185" s="250"/>
      <c r="K185" s="250"/>
      <c r="L185" s="250" t="s">
        <v>269</v>
      </c>
      <c r="M185" s="250" t="s">
        <v>2155</v>
      </c>
      <c r="N185" s="250" t="s">
        <v>1509</v>
      </c>
      <c r="O185" s="250"/>
      <c r="P185" s="188"/>
      <c r="Q185" s="188"/>
      <c r="R185" s="188"/>
    </row>
    <row r="186" spans="1:18" ht="324">
      <c r="A186" s="249" t="s">
        <v>2156</v>
      </c>
      <c r="B186" s="250" t="s">
        <v>528</v>
      </c>
      <c r="C186" s="250" t="s">
        <v>2157</v>
      </c>
      <c r="D186" s="250" t="s">
        <v>2158</v>
      </c>
      <c r="E186" s="250"/>
      <c r="F186" s="250"/>
      <c r="G186" s="250" t="s">
        <v>2159</v>
      </c>
      <c r="H186" s="250" t="s">
        <v>2160</v>
      </c>
      <c r="I186" s="250" t="s">
        <v>2161</v>
      </c>
      <c r="J186" s="250"/>
      <c r="K186" s="250"/>
      <c r="L186" s="250" t="s">
        <v>269</v>
      </c>
      <c r="M186" s="250" t="s">
        <v>2155</v>
      </c>
      <c r="N186" s="250" t="s">
        <v>1509</v>
      </c>
      <c r="O186" s="250"/>
      <c r="P186" s="188"/>
      <c r="Q186" s="188"/>
      <c r="R186" s="188"/>
    </row>
    <row r="187" spans="1:18" ht="324">
      <c r="A187" s="249" t="s">
        <v>531</v>
      </c>
      <c r="B187" s="250" t="s">
        <v>528</v>
      </c>
      <c r="C187" s="250" t="s">
        <v>532</v>
      </c>
      <c r="D187" s="250" t="s">
        <v>533</v>
      </c>
      <c r="E187" s="250"/>
      <c r="F187" s="250"/>
      <c r="G187" s="250" t="s">
        <v>2159</v>
      </c>
      <c r="H187" s="250" t="s">
        <v>2162</v>
      </c>
      <c r="I187" s="250" t="s">
        <v>2163</v>
      </c>
      <c r="J187" s="250"/>
      <c r="K187" s="250"/>
      <c r="L187" s="250" t="s">
        <v>269</v>
      </c>
      <c r="M187" s="250" t="s">
        <v>2155</v>
      </c>
      <c r="N187" s="250" t="s">
        <v>1509</v>
      </c>
      <c r="O187" s="250"/>
      <c r="P187" s="188" t="s">
        <v>2164</v>
      </c>
      <c r="Q187" s="188"/>
      <c r="R187" s="188"/>
    </row>
    <row r="188" spans="1:18" ht="148.5">
      <c r="A188" s="249" t="s">
        <v>534</v>
      </c>
      <c r="B188" s="250" t="s">
        <v>528</v>
      </c>
      <c r="C188" s="250" t="s">
        <v>535</v>
      </c>
      <c r="D188" s="250" t="s">
        <v>536</v>
      </c>
      <c r="E188" s="250"/>
      <c r="F188" s="250" t="s">
        <v>2165</v>
      </c>
      <c r="G188" s="250" t="s">
        <v>2166</v>
      </c>
      <c r="H188" s="250" t="s">
        <v>2167</v>
      </c>
      <c r="I188" s="250" t="s">
        <v>2168</v>
      </c>
      <c r="J188" s="250"/>
      <c r="K188" s="250" t="s">
        <v>2169</v>
      </c>
      <c r="L188" s="250" t="s">
        <v>286</v>
      </c>
      <c r="M188" s="250"/>
      <c r="N188" s="250"/>
      <c r="O188" s="250"/>
      <c r="P188" s="188" t="s">
        <v>2170</v>
      </c>
      <c r="Q188" s="188" t="s">
        <v>1509</v>
      </c>
      <c r="R188" s="188" t="s">
        <v>2171</v>
      </c>
    </row>
    <row r="189" spans="1:18" ht="162">
      <c r="A189" s="249" t="s">
        <v>537</v>
      </c>
      <c r="B189" s="250" t="s">
        <v>538</v>
      </c>
      <c r="C189" s="250" t="s">
        <v>539</v>
      </c>
      <c r="D189" s="250"/>
      <c r="E189" s="250"/>
      <c r="F189" s="250"/>
      <c r="G189" s="250" t="s">
        <v>2172</v>
      </c>
      <c r="H189" s="250" t="s">
        <v>2173</v>
      </c>
      <c r="I189" s="250"/>
      <c r="J189" s="250"/>
      <c r="K189" s="250"/>
      <c r="L189" s="250" t="s">
        <v>252</v>
      </c>
      <c r="M189" s="250" t="s">
        <v>2174</v>
      </c>
      <c r="N189" s="250" t="s">
        <v>393</v>
      </c>
      <c r="O189" s="250"/>
      <c r="P189" s="188" t="s">
        <v>1650</v>
      </c>
      <c r="Q189" s="188" t="s">
        <v>250</v>
      </c>
      <c r="R189" s="188"/>
    </row>
    <row r="190" spans="1:18" ht="409.5">
      <c r="A190" s="249" t="s">
        <v>540</v>
      </c>
      <c r="B190" s="250" t="s">
        <v>541</v>
      </c>
      <c r="C190" s="250" t="s">
        <v>336</v>
      </c>
      <c r="D190" s="250" t="s">
        <v>542</v>
      </c>
      <c r="E190" s="250"/>
      <c r="F190" s="250"/>
      <c r="G190" s="250" t="s">
        <v>2175</v>
      </c>
      <c r="H190" s="250" t="s">
        <v>2176</v>
      </c>
      <c r="I190" s="250" t="s">
        <v>2177</v>
      </c>
      <c r="J190" s="250"/>
      <c r="K190" s="250"/>
      <c r="L190" s="250" t="s">
        <v>286</v>
      </c>
      <c r="M190" s="250" t="s">
        <v>910</v>
      </c>
      <c r="N190" s="250" t="s">
        <v>1509</v>
      </c>
      <c r="O190" s="250" t="s">
        <v>910</v>
      </c>
      <c r="P190" s="188" t="s">
        <v>250</v>
      </c>
      <c r="Q190" s="188" t="s">
        <v>1521</v>
      </c>
      <c r="R190" s="188" t="s">
        <v>2178</v>
      </c>
    </row>
    <row r="191" spans="1:18" ht="409.5">
      <c r="A191" s="249" t="s">
        <v>543</v>
      </c>
      <c r="B191" s="250" t="s">
        <v>541</v>
      </c>
      <c r="C191" s="250" t="s">
        <v>336</v>
      </c>
      <c r="D191" s="250" t="s">
        <v>544</v>
      </c>
      <c r="E191" s="250"/>
      <c r="F191" s="250"/>
      <c r="G191" s="250" t="s">
        <v>2175</v>
      </c>
      <c r="H191" s="250" t="s">
        <v>2176</v>
      </c>
      <c r="I191" s="250" t="s">
        <v>2179</v>
      </c>
      <c r="J191" s="250"/>
      <c r="K191" s="250"/>
      <c r="L191" s="250" t="s">
        <v>286</v>
      </c>
      <c r="M191" s="250" t="s">
        <v>910</v>
      </c>
      <c r="N191" s="250" t="s">
        <v>1509</v>
      </c>
      <c r="O191" s="250" t="s">
        <v>910</v>
      </c>
      <c r="P191" s="188" t="s">
        <v>250</v>
      </c>
      <c r="Q191" s="188" t="s">
        <v>1521</v>
      </c>
      <c r="R191" s="188" t="s">
        <v>2178</v>
      </c>
    </row>
    <row r="192" spans="1:18" ht="409.5">
      <c r="A192" s="249" t="s">
        <v>545</v>
      </c>
      <c r="B192" s="250" t="s">
        <v>541</v>
      </c>
      <c r="C192" s="250" t="s">
        <v>336</v>
      </c>
      <c r="D192" s="250" t="s">
        <v>546</v>
      </c>
      <c r="E192" s="250"/>
      <c r="F192" s="250"/>
      <c r="G192" s="250" t="s">
        <v>2175</v>
      </c>
      <c r="H192" s="250" t="s">
        <v>2176</v>
      </c>
      <c r="I192" s="250" t="s">
        <v>2180</v>
      </c>
      <c r="J192" s="250"/>
      <c r="K192" s="250"/>
      <c r="L192" s="250" t="s">
        <v>286</v>
      </c>
      <c r="M192" s="250" t="s">
        <v>910</v>
      </c>
      <c r="N192" s="250" t="s">
        <v>1509</v>
      </c>
      <c r="O192" s="250" t="s">
        <v>910</v>
      </c>
      <c r="P192" s="188" t="s">
        <v>250</v>
      </c>
      <c r="Q192" s="188" t="s">
        <v>1521</v>
      </c>
      <c r="R192" s="188" t="s">
        <v>2178</v>
      </c>
    </row>
    <row r="193" spans="1:18" ht="409.5">
      <c r="A193" s="249" t="s">
        <v>547</v>
      </c>
      <c r="B193" s="250" t="s">
        <v>541</v>
      </c>
      <c r="C193" s="250" t="s">
        <v>336</v>
      </c>
      <c r="D193" s="250" t="s">
        <v>548</v>
      </c>
      <c r="E193" s="250"/>
      <c r="F193" s="250"/>
      <c r="G193" s="250" t="s">
        <v>2175</v>
      </c>
      <c r="H193" s="250" t="s">
        <v>2176</v>
      </c>
      <c r="I193" s="250" t="s">
        <v>2181</v>
      </c>
      <c r="J193" s="250"/>
      <c r="K193" s="250"/>
      <c r="L193" s="250" t="s">
        <v>286</v>
      </c>
      <c r="M193" s="250" t="s">
        <v>910</v>
      </c>
      <c r="N193" s="250" t="s">
        <v>1509</v>
      </c>
      <c r="O193" s="250" t="s">
        <v>910</v>
      </c>
      <c r="P193" s="188" t="s">
        <v>250</v>
      </c>
      <c r="Q193" s="188" t="s">
        <v>1521</v>
      </c>
      <c r="R193" s="188" t="s">
        <v>2178</v>
      </c>
    </row>
    <row r="194" spans="1:18" ht="409.5">
      <c r="A194" s="249" t="s">
        <v>549</v>
      </c>
      <c r="B194" s="250" t="s">
        <v>541</v>
      </c>
      <c r="C194" s="250" t="s">
        <v>336</v>
      </c>
      <c r="D194" s="250" t="s">
        <v>550</v>
      </c>
      <c r="E194" s="250"/>
      <c r="F194" s="250"/>
      <c r="G194" s="250" t="s">
        <v>2175</v>
      </c>
      <c r="H194" s="250" t="s">
        <v>2176</v>
      </c>
      <c r="I194" s="250" t="s">
        <v>2182</v>
      </c>
      <c r="J194" s="250"/>
      <c r="K194" s="250"/>
      <c r="L194" s="250" t="s">
        <v>286</v>
      </c>
      <c r="M194" s="250" t="s">
        <v>910</v>
      </c>
      <c r="N194" s="250" t="s">
        <v>1509</v>
      </c>
      <c r="O194" s="250" t="s">
        <v>910</v>
      </c>
      <c r="P194" s="188" t="s">
        <v>250</v>
      </c>
      <c r="Q194" s="188" t="s">
        <v>1521</v>
      </c>
      <c r="R194" s="188" t="s">
        <v>2178</v>
      </c>
    </row>
    <row r="195" spans="1:18" ht="409.5">
      <c r="A195" s="249" t="s">
        <v>551</v>
      </c>
      <c r="B195" s="250" t="s">
        <v>541</v>
      </c>
      <c r="C195" s="250" t="s">
        <v>336</v>
      </c>
      <c r="D195" s="250" t="s">
        <v>552</v>
      </c>
      <c r="E195" s="250"/>
      <c r="F195" s="250"/>
      <c r="G195" s="250" t="s">
        <v>2175</v>
      </c>
      <c r="H195" s="250" t="s">
        <v>2176</v>
      </c>
      <c r="I195" s="250" t="s">
        <v>2183</v>
      </c>
      <c r="J195" s="250"/>
      <c r="K195" s="250"/>
      <c r="L195" s="250" t="s">
        <v>286</v>
      </c>
      <c r="M195" s="250" t="s">
        <v>910</v>
      </c>
      <c r="N195" s="250" t="s">
        <v>1509</v>
      </c>
      <c r="O195" s="250" t="s">
        <v>910</v>
      </c>
      <c r="P195" s="188" t="s">
        <v>250</v>
      </c>
      <c r="Q195" s="188" t="s">
        <v>1521</v>
      </c>
      <c r="R195" s="188" t="s">
        <v>2178</v>
      </c>
    </row>
    <row r="196" spans="1:18" ht="409.5">
      <c r="A196" s="249" t="s">
        <v>553</v>
      </c>
      <c r="B196" s="250" t="s">
        <v>541</v>
      </c>
      <c r="C196" s="250" t="s">
        <v>336</v>
      </c>
      <c r="D196" s="250" t="s">
        <v>554</v>
      </c>
      <c r="E196" s="250"/>
      <c r="F196" s="250"/>
      <c r="G196" s="250" t="s">
        <v>2175</v>
      </c>
      <c r="H196" s="250" t="s">
        <v>2176</v>
      </c>
      <c r="I196" s="250" t="s">
        <v>2184</v>
      </c>
      <c r="J196" s="250"/>
      <c r="K196" s="250"/>
      <c r="L196" s="250" t="s">
        <v>286</v>
      </c>
      <c r="M196" s="250" t="s">
        <v>910</v>
      </c>
      <c r="N196" s="250" t="s">
        <v>1509</v>
      </c>
      <c r="O196" s="250" t="s">
        <v>910</v>
      </c>
      <c r="P196" s="188" t="s">
        <v>250</v>
      </c>
      <c r="Q196" s="188" t="s">
        <v>1521</v>
      </c>
      <c r="R196" s="188" t="s">
        <v>2178</v>
      </c>
    </row>
    <row r="197" spans="1:18" ht="409.5">
      <c r="A197" s="249" t="s">
        <v>555</v>
      </c>
      <c r="B197" s="250" t="s">
        <v>541</v>
      </c>
      <c r="C197" s="250" t="s">
        <v>336</v>
      </c>
      <c r="D197" s="250" t="s">
        <v>556</v>
      </c>
      <c r="E197" s="250"/>
      <c r="F197" s="250"/>
      <c r="G197" s="250" t="s">
        <v>2175</v>
      </c>
      <c r="H197" s="250" t="s">
        <v>2176</v>
      </c>
      <c r="I197" s="250" t="s">
        <v>2185</v>
      </c>
      <c r="J197" s="250"/>
      <c r="K197" s="250"/>
      <c r="L197" s="250" t="s">
        <v>286</v>
      </c>
      <c r="M197" s="250" t="s">
        <v>910</v>
      </c>
      <c r="N197" s="250" t="s">
        <v>1509</v>
      </c>
      <c r="O197" s="250" t="s">
        <v>910</v>
      </c>
      <c r="P197" s="188" t="s">
        <v>250</v>
      </c>
      <c r="Q197" s="188" t="s">
        <v>1521</v>
      </c>
      <c r="R197" s="188" t="s">
        <v>2178</v>
      </c>
    </row>
    <row r="198" spans="1:18" ht="409.5">
      <c r="A198" s="249" t="s">
        <v>557</v>
      </c>
      <c r="B198" s="250" t="s">
        <v>541</v>
      </c>
      <c r="C198" s="250" t="s">
        <v>336</v>
      </c>
      <c r="D198" s="250" t="s">
        <v>558</v>
      </c>
      <c r="E198" s="250"/>
      <c r="F198" s="250"/>
      <c r="G198" s="250" t="s">
        <v>2175</v>
      </c>
      <c r="H198" s="250" t="s">
        <v>2176</v>
      </c>
      <c r="I198" s="250" t="s">
        <v>2186</v>
      </c>
      <c r="J198" s="250"/>
      <c r="K198" s="250"/>
      <c r="L198" s="250" t="s">
        <v>286</v>
      </c>
      <c r="M198" s="250" t="s">
        <v>910</v>
      </c>
      <c r="N198" s="250" t="s">
        <v>1509</v>
      </c>
      <c r="O198" s="250" t="s">
        <v>910</v>
      </c>
      <c r="P198" s="188" t="s">
        <v>250</v>
      </c>
      <c r="Q198" s="188" t="s">
        <v>1521</v>
      </c>
      <c r="R198" s="188" t="s">
        <v>2178</v>
      </c>
    </row>
    <row r="199" spans="1:18" ht="409.5">
      <c r="A199" s="249" t="s">
        <v>559</v>
      </c>
      <c r="B199" s="250" t="s">
        <v>541</v>
      </c>
      <c r="C199" s="250" t="s">
        <v>336</v>
      </c>
      <c r="D199" s="250" t="s">
        <v>560</v>
      </c>
      <c r="E199" s="250"/>
      <c r="F199" s="250"/>
      <c r="G199" s="250" t="s">
        <v>2175</v>
      </c>
      <c r="H199" s="250" t="s">
        <v>2176</v>
      </c>
      <c r="I199" s="250" t="s">
        <v>2187</v>
      </c>
      <c r="J199" s="250"/>
      <c r="K199" s="250"/>
      <c r="L199" s="250" t="s">
        <v>286</v>
      </c>
      <c r="M199" s="250" t="s">
        <v>910</v>
      </c>
      <c r="N199" s="250" t="s">
        <v>1509</v>
      </c>
      <c r="O199" s="250" t="s">
        <v>910</v>
      </c>
      <c r="P199" s="188" t="s">
        <v>250</v>
      </c>
      <c r="Q199" s="188" t="s">
        <v>1521</v>
      </c>
      <c r="R199" s="188" t="s">
        <v>2178</v>
      </c>
    </row>
    <row r="200" spans="1:18" ht="409.5">
      <c r="A200" s="249" t="s">
        <v>561</v>
      </c>
      <c r="B200" s="250" t="s">
        <v>541</v>
      </c>
      <c r="C200" s="250" t="s">
        <v>336</v>
      </c>
      <c r="D200" s="250" t="s">
        <v>562</v>
      </c>
      <c r="E200" s="250"/>
      <c r="F200" s="250" t="s">
        <v>2188</v>
      </c>
      <c r="G200" s="250" t="s">
        <v>2175</v>
      </c>
      <c r="H200" s="250" t="s">
        <v>2176</v>
      </c>
      <c r="I200" s="250" t="s">
        <v>2189</v>
      </c>
      <c r="J200" s="250"/>
      <c r="K200" s="250" t="s">
        <v>2190</v>
      </c>
      <c r="L200" s="250" t="s">
        <v>286</v>
      </c>
      <c r="M200" s="250" t="s">
        <v>910</v>
      </c>
      <c r="N200" s="250" t="s">
        <v>1509</v>
      </c>
      <c r="O200" s="250" t="s">
        <v>910</v>
      </c>
      <c r="P200" s="188" t="s">
        <v>250</v>
      </c>
      <c r="Q200" s="188" t="s">
        <v>1521</v>
      </c>
      <c r="R200" s="188" t="s">
        <v>2178</v>
      </c>
    </row>
    <row r="201" spans="1:18" ht="409.5">
      <c r="A201" s="249" t="s">
        <v>563</v>
      </c>
      <c r="B201" s="250" t="s">
        <v>541</v>
      </c>
      <c r="C201" s="250" t="s">
        <v>336</v>
      </c>
      <c r="D201" s="250" t="s">
        <v>562</v>
      </c>
      <c r="E201" s="250"/>
      <c r="F201" s="250" t="s">
        <v>2191</v>
      </c>
      <c r="G201" s="250" t="s">
        <v>2175</v>
      </c>
      <c r="H201" s="250" t="s">
        <v>2176</v>
      </c>
      <c r="I201" s="250" t="s">
        <v>2189</v>
      </c>
      <c r="J201" s="250"/>
      <c r="K201" s="250" t="s">
        <v>2192</v>
      </c>
      <c r="L201" s="250" t="s">
        <v>286</v>
      </c>
      <c r="M201" s="250" t="s">
        <v>910</v>
      </c>
      <c r="N201" s="250" t="s">
        <v>1509</v>
      </c>
      <c r="O201" s="250" t="s">
        <v>910</v>
      </c>
      <c r="P201" s="188" t="s">
        <v>250</v>
      </c>
      <c r="Q201" s="188" t="s">
        <v>1521</v>
      </c>
      <c r="R201" s="188" t="s">
        <v>2178</v>
      </c>
    </row>
    <row r="202" spans="1:18" ht="409.5">
      <c r="A202" s="249" t="s">
        <v>564</v>
      </c>
      <c r="B202" s="250" t="s">
        <v>541</v>
      </c>
      <c r="C202" s="250" t="s">
        <v>336</v>
      </c>
      <c r="D202" s="250" t="s">
        <v>562</v>
      </c>
      <c r="E202" s="250"/>
      <c r="F202" s="250" t="s">
        <v>2193</v>
      </c>
      <c r="G202" s="250" t="s">
        <v>2175</v>
      </c>
      <c r="H202" s="250" t="s">
        <v>2176</v>
      </c>
      <c r="I202" s="250" t="s">
        <v>2189</v>
      </c>
      <c r="J202" s="250"/>
      <c r="K202" s="250" t="s">
        <v>2194</v>
      </c>
      <c r="L202" s="250" t="s">
        <v>286</v>
      </c>
      <c r="M202" s="250" t="s">
        <v>910</v>
      </c>
      <c r="N202" s="250" t="s">
        <v>1509</v>
      </c>
      <c r="O202" s="250" t="s">
        <v>910</v>
      </c>
      <c r="P202" s="188" t="s">
        <v>250</v>
      </c>
      <c r="Q202" s="188" t="s">
        <v>1521</v>
      </c>
      <c r="R202" s="188" t="s">
        <v>2178</v>
      </c>
    </row>
    <row r="203" spans="1:18" ht="409.5">
      <c r="A203" s="249" t="s">
        <v>565</v>
      </c>
      <c r="B203" s="250" t="s">
        <v>541</v>
      </c>
      <c r="C203" s="250" t="s">
        <v>336</v>
      </c>
      <c r="D203" s="250" t="s">
        <v>562</v>
      </c>
      <c r="E203" s="250"/>
      <c r="F203" s="250" t="s">
        <v>2195</v>
      </c>
      <c r="G203" s="250" t="s">
        <v>2175</v>
      </c>
      <c r="H203" s="250" t="s">
        <v>2176</v>
      </c>
      <c r="I203" s="250" t="s">
        <v>2189</v>
      </c>
      <c r="J203" s="250"/>
      <c r="K203" s="250" t="s">
        <v>2196</v>
      </c>
      <c r="L203" s="250" t="s">
        <v>286</v>
      </c>
      <c r="M203" s="250" t="s">
        <v>910</v>
      </c>
      <c r="N203" s="250" t="s">
        <v>1509</v>
      </c>
      <c r="O203" s="250" t="s">
        <v>910</v>
      </c>
      <c r="P203" s="188" t="s">
        <v>250</v>
      </c>
      <c r="Q203" s="188" t="s">
        <v>1521</v>
      </c>
      <c r="R203" s="188" t="s">
        <v>2178</v>
      </c>
    </row>
    <row r="204" spans="1:18" ht="409.5">
      <c r="A204" s="249" t="s">
        <v>566</v>
      </c>
      <c r="B204" s="250" t="s">
        <v>541</v>
      </c>
      <c r="C204" s="250" t="s">
        <v>336</v>
      </c>
      <c r="D204" s="250" t="s">
        <v>562</v>
      </c>
      <c r="E204" s="250"/>
      <c r="F204" s="250" t="s">
        <v>2197</v>
      </c>
      <c r="G204" s="250" t="s">
        <v>2175</v>
      </c>
      <c r="H204" s="250" t="s">
        <v>2176</v>
      </c>
      <c r="I204" s="250" t="s">
        <v>2189</v>
      </c>
      <c r="J204" s="250"/>
      <c r="K204" s="250" t="s">
        <v>2198</v>
      </c>
      <c r="L204" s="250" t="s">
        <v>286</v>
      </c>
      <c r="M204" s="250" t="s">
        <v>910</v>
      </c>
      <c r="N204" s="250" t="s">
        <v>1509</v>
      </c>
      <c r="O204" s="250" t="s">
        <v>910</v>
      </c>
      <c r="P204" s="188" t="s">
        <v>250</v>
      </c>
      <c r="Q204" s="188" t="s">
        <v>1521</v>
      </c>
      <c r="R204" s="188" t="s">
        <v>2178</v>
      </c>
    </row>
    <row r="205" spans="1:18" ht="409.5">
      <c r="A205" s="249" t="s">
        <v>567</v>
      </c>
      <c r="B205" s="250" t="s">
        <v>541</v>
      </c>
      <c r="C205" s="250" t="s">
        <v>336</v>
      </c>
      <c r="D205" s="250" t="s">
        <v>562</v>
      </c>
      <c r="E205" s="250"/>
      <c r="F205" s="250" t="s">
        <v>2199</v>
      </c>
      <c r="G205" s="250" t="s">
        <v>2175</v>
      </c>
      <c r="H205" s="250" t="s">
        <v>2176</v>
      </c>
      <c r="I205" s="250" t="s">
        <v>2189</v>
      </c>
      <c r="J205" s="250"/>
      <c r="K205" s="250" t="s">
        <v>2200</v>
      </c>
      <c r="L205" s="250" t="s">
        <v>286</v>
      </c>
      <c r="M205" s="250" t="s">
        <v>910</v>
      </c>
      <c r="N205" s="250" t="s">
        <v>1509</v>
      </c>
      <c r="O205" s="250" t="s">
        <v>910</v>
      </c>
      <c r="P205" s="188" t="s">
        <v>250</v>
      </c>
      <c r="Q205" s="188" t="s">
        <v>1521</v>
      </c>
      <c r="R205" s="188" t="s">
        <v>2178</v>
      </c>
    </row>
    <row r="206" spans="1:18" ht="409.5">
      <c r="A206" s="249" t="s">
        <v>568</v>
      </c>
      <c r="B206" s="250" t="s">
        <v>541</v>
      </c>
      <c r="C206" s="250" t="s">
        <v>336</v>
      </c>
      <c r="D206" s="250" t="s">
        <v>562</v>
      </c>
      <c r="E206" s="250"/>
      <c r="F206" s="250" t="s">
        <v>2201</v>
      </c>
      <c r="G206" s="250" t="s">
        <v>2175</v>
      </c>
      <c r="H206" s="250" t="s">
        <v>2176</v>
      </c>
      <c r="I206" s="250" t="s">
        <v>2189</v>
      </c>
      <c r="J206" s="250"/>
      <c r="K206" s="250" t="s">
        <v>2202</v>
      </c>
      <c r="L206" s="250" t="s">
        <v>286</v>
      </c>
      <c r="M206" s="250" t="s">
        <v>910</v>
      </c>
      <c r="N206" s="250" t="s">
        <v>1509</v>
      </c>
      <c r="O206" s="250" t="s">
        <v>910</v>
      </c>
      <c r="P206" s="188" t="s">
        <v>250</v>
      </c>
      <c r="Q206" s="188" t="s">
        <v>1521</v>
      </c>
      <c r="R206" s="188" t="s">
        <v>2178</v>
      </c>
    </row>
    <row r="207" spans="1:18" ht="409.5">
      <c r="A207" s="249" t="s">
        <v>569</v>
      </c>
      <c r="B207" s="250" t="s">
        <v>541</v>
      </c>
      <c r="C207" s="250" t="s">
        <v>336</v>
      </c>
      <c r="D207" s="250" t="s">
        <v>562</v>
      </c>
      <c r="E207" s="250"/>
      <c r="F207" s="250" t="s">
        <v>2203</v>
      </c>
      <c r="G207" s="250" t="s">
        <v>2175</v>
      </c>
      <c r="H207" s="250" t="s">
        <v>2176</v>
      </c>
      <c r="I207" s="250" t="s">
        <v>2189</v>
      </c>
      <c r="J207" s="250"/>
      <c r="K207" s="250" t="s">
        <v>2204</v>
      </c>
      <c r="L207" s="250" t="s">
        <v>286</v>
      </c>
      <c r="M207" s="250" t="s">
        <v>910</v>
      </c>
      <c r="N207" s="250" t="s">
        <v>1509</v>
      </c>
      <c r="O207" s="250" t="s">
        <v>910</v>
      </c>
      <c r="P207" s="188" t="s">
        <v>250</v>
      </c>
      <c r="Q207" s="188" t="s">
        <v>1521</v>
      </c>
      <c r="R207" s="188" t="s">
        <v>2178</v>
      </c>
    </row>
    <row r="208" spans="1:18" ht="409.5">
      <c r="A208" s="249" t="s">
        <v>570</v>
      </c>
      <c r="B208" s="250" t="s">
        <v>541</v>
      </c>
      <c r="C208" s="250" t="s">
        <v>336</v>
      </c>
      <c r="D208" s="250" t="s">
        <v>562</v>
      </c>
      <c r="E208" s="250"/>
      <c r="F208" s="250" t="s">
        <v>2205</v>
      </c>
      <c r="G208" s="250" t="s">
        <v>2175</v>
      </c>
      <c r="H208" s="250" t="s">
        <v>2176</v>
      </c>
      <c r="I208" s="250" t="s">
        <v>2189</v>
      </c>
      <c r="J208" s="250"/>
      <c r="K208" s="250" t="s">
        <v>2206</v>
      </c>
      <c r="L208" s="250" t="s">
        <v>286</v>
      </c>
      <c r="M208" s="250" t="s">
        <v>910</v>
      </c>
      <c r="N208" s="250" t="s">
        <v>1509</v>
      </c>
      <c r="O208" s="250" t="s">
        <v>910</v>
      </c>
      <c r="P208" s="188" t="s">
        <v>250</v>
      </c>
      <c r="Q208" s="188" t="s">
        <v>1521</v>
      </c>
      <c r="R208" s="188" t="s">
        <v>2178</v>
      </c>
    </row>
    <row r="209" spans="1:18" ht="409.5">
      <c r="A209" s="249" t="s">
        <v>571</v>
      </c>
      <c r="B209" s="250" t="s">
        <v>541</v>
      </c>
      <c r="C209" s="250" t="s">
        <v>336</v>
      </c>
      <c r="D209" s="250" t="s">
        <v>562</v>
      </c>
      <c r="E209" s="250"/>
      <c r="F209" s="250" t="s">
        <v>2207</v>
      </c>
      <c r="G209" s="250" t="s">
        <v>2175</v>
      </c>
      <c r="H209" s="250" t="s">
        <v>2176</v>
      </c>
      <c r="I209" s="250" t="s">
        <v>2189</v>
      </c>
      <c r="J209" s="250"/>
      <c r="K209" s="250" t="s">
        <v>2208</v>
      </c>
      <c r="L209" s="250" t="s">
        <v>286</v>
      </c>
      <c r="M209" s="250" t="s">
        <v>910</v>
      </c>
      <c r="N209" s="250" t="s">
        <v>1509</v>
      </c>
      <c r="O209" s="250" t="s">
        <v>910</v>
      </c>
      <c r="P209" s="188" t="s">
        <v>250</v>
      </c>
      <c r="Q209" s="188" t="s">
        <v>1521</v>
      </c>
      <c r="R209" s="188" t="s">
        <v>2178</v>
      </c>
    </row>
    <row r="210" spans="1:18" ht="409.5">
      <c r="A210" s="249" t="s">
        <v>572</v>
      </c>
      <c r="B210" s="250" t="s">
        <v>541</v>
      </c>
      <c r="C210" s="250" t="s">
        <v>336</v>
      </c>
      <c r="D210" s="250" t="s">
        <v>562</v>
      </c>
      <c r="E210" s="250"/>
      <c r="F210" s="250" t="s">
        <v>2209</v>
      </c>
      <c r="G210" s="250" t="s">
        <v>2175</v>
      </c>
      <c r="H210" s="250" t="s">
        <v>2176</v>
      </c>
      <c r="I210" s="250" t="s">
        <v>2189</v>
      </c>
      <c r="J210" s="250"/>
      <c r="K210" s="250" t="s">
        <v>2210</v>
      </c>
      <c r="L210" s="250" t="s">
        <v>286</v>
      </c>
      <c r="M210" s="250" t="s">
        <v>910</v>
      </c>
      <c r="N210" s="250" t="s">
        <v>1509</v>
      </c>
      <c r="O210" s="250" t="s">
        <v>910</v>
      </c>
      <c r="P210" s="188" t="s">
        <v>250</v>
      </c>
      <c r="Q210" s="188" t="s">
        <v>1521</v>
      </c>
      <c r="R210" s="188" t="s">
        <v>2178</v>
      </c>
    </row>
    <row r="211" spans="1:18" ht="409.5">
      <c r="A211" s="249" t="s">
        <v>573</v>
      </c>
      <c r="B211" s="250" t="s">
        <v>541</v>
      </c>
      <c r="C211" s="250" t="s">
        <v>336</v>
      </c>
      <c r="D211" s="250" t="s">
        <v>562</v>
      </c>
      <c r="E211" s="250"/>
      <c r="F211" s="250" t="s">
        <v>2211</v>
      </c>
      <c r="G211" s="250" t="s">
        <v>2175</v>
      </c>
      <c r="H211" s="250" t="s">
        <v>2176</v>
      </c>
      <c r="I211" s="250" t="s">
        <v>2189</v>
      </c>
      <c r="J211" s="250"/>
      <c r="K211" s="250" t="s">
        <v>2212</v>
      </c>
      <c r="L211" s="250" t="s">
        <v>286</v>
      </c>
      <c r="M211" s="250" t="s">
        <v>910</v>
      </c>
      <c r="N211" s="250" t="s">
        <v>1509</v>
      </c>
      <c r="O211" s="250" t="s">
        <v>910</v>
      </c>
      <c r="P211" s="188" t="s">
        <v>250</v>
      </c>
      <c r="Q211" s="188" t="s">
        <v>1521</v>
      </c>
      <c r="R211" s="188" t="s">
        <v>2178</v>
      </c>
    </row>
    <row r="212" spans="1:18" ht="409.5">
      <c r="A212" s="249" t="s">
        <v>574</v>
      </c>
      <c r="B212" s="250" t="s">
        <v>541</v>
      </c>
      <c r="C212" s="250" t="s">
        <v>336</v>
      </c>
      <c r="D212" s="250" t="s">
        <v>562</v>
      </c>
      <c r="E212" s="250"/>
      <c r="F212" s="250" t="s">
        <v>2213</v>
      </c>
      <c r="G212" s="250" t="s">
        <v>2175</v>
      </c>
      <c r="H212" s="250" t="s">
        <v>2176</v>
      </c>
      <c r="I212" s="250" t="s">
        <v>2189</v>
      </c>
      <c r="J212" s="250"/>
      <c r="K212" s="250" t="s">
        <v>2214</v>
      </c>
      <c r="L212" s="250" t="s">
        <v>286</v>
      </c>
      <c r="M212" s="250" t="s">
        <v>910</v>
      </c>
      <c r="N212" s="250" t="s">
        <v>1509</v>
      </c>
      <c r="O212" s="250" t="s">
        <v>910</v>
      </c>
      <c r="P212" s="188" t="s">
        <v>250</v>
      </c>
      <c r="Q212" s="188" t="s">
        <v>1521</v>
      </c>
      <c r="R212" s="188" t="s">
        <v>2178</v>
      </c>
    </row>
    <row r="213" spans="1:18" ht="409.5">
      <c r="A213" s="249" t="s">
        <v>575</v>
      </c>
      <c r="B213" s="250" t="s">
        <v>541</v>
      </c>
      <c r="C213" s="250" t="s">
        <v>336</v>
      </c>
      <c r="D213" s="250" t="s">
        <v>562</v>
      </c>
      <c r="E213" s="250" t="s">
        <v>2215</v>
      </c>
      <c r="F213" s="250" t="s">
        <v>2216</v>
      </c>
      <c r="G213" s="250" t="s">
        <v>2175</v>
      </c>
      <c r="H213" s="250" t="s">
        <v>2176</v>
      </c>
      <c r="I213" s="250" t="s">
        <v>2189</v>
      </c>
      <c r="J213" s="250" t="s">
        <v>2217</v>
      </c>
      <c r="K213" s="250" t="s">
        <v>2218</v>
      </c>
      <c r="L213" s="250" t="s">
        <v>286</v>
      </c>
      <c r="M213" s="250" t="s">
        <v>910</v>
      </c>
      <c r="N213" s="250" t="s">
        <v>1509</v>
      </c>
      <c r="O213" s="250" t="s">
        <v>910</v>
      </c>
      <c r="P213" s="188" t="s">
        <v>250</v>
      </c>
      <c r="Q213" s="188" t="s">
        <v>1521</v>
      </c>
      <c r="R213" s="188" t="s">
        <v>2178</v>
      </c>
    </row>
    <row r="214" spans="1:18" ht="409.5">
      <c r="A214" s="249" t="s">
        <v>576</v>
      </c>
      <c r="B214" s="250" t="s">
        <v>541</v>
      </c>
      <c r="C214" s="250" t="s">
        <v>336</v>
      </c>
      <c r="D214" s="250" t="s">
        <v>577</v>
      </c>
      <c r="E214" s="250"/>
      <c r="F214" s="250" t="s">
        <v>2219</v>
      </c>
      <c r="G214" s="250" t="s">
        <v>2175</v>
      </c>
      <c r="H214" s="250" t="s">
        <v>2176</v>
      </c>
      <c r="I214" s="250" t="s">
        <v>2220</v>
      </c>
      <c r="J214" s="250"/>
      <c r="K214" s="250" t="s">
        <v>2221</v>
      </c>
      <c r="L214" s="250" t="s">
        <v>286</v>
      </c>
      <c r="M214" s="250" t="s">
        <v>910</v>
      </c>
      <c r="N214" s="250" t="s">
        <v>1509</v>
      </c>
      <c r="O214" s="250" t="s">
        <v>910</v>
      </c>
      <c r="P214" s="188" t="s">
        <v>250</v>
      </c>
      <c r="Q214" s="188" t="s">
        <v>1521</v>
      </c>
      <c r="R214" s="188" t="s">
        <v>2178</v>
      </c>
    </row>
    <row r="215" spans="1:18" ht="409.5">
      <c r="A215" s="249" t="s">
        <v>578</v>
      </c>
      <c r="B215" s="250" t="s">
        <v>541</v>
      </c>
      <c r="C215" s="250" t="s">
        <v>336</v>
      </c>
      <c r="D215" s="250" t="s">
        <v>577</v>
      </c>
      <c r="E215" s="250"/>
      <c r="F215" s="250" t="s">
        <v>2222</v>
      </c>
      <c r="G215" s="250" t="s">
        <v>2175</v>
      </c>
      <c r="H215" s="250" t="s">
        <v>2176</v>
      </c>
      <c r="I215" s="250" t="s">
        <v>2220</v>
      </c>
      <c r="J215" s="250"/>
      <c r="K215" s="250" t="s">
        <v>2223</v>
      </c>
      <c r="L215" s="250" t="s">
        <v>286</v>
      </c>
      <c r="M215" s="250" t="s">
        <v>910</v>
      </c>
      <c r="N215" s="250" t="s">
        <v>1509</v>
      </c>
      <c r="O215" s="250" t="s">
        <v>910</v>
      </c>
      <c r="P215" s="188" t="s">
        <v>250</v>
      </c>
      <c r="Q215" s="188" t="s">
        <v>1521</v>
      </c>
      <c r="R215" s="188" t="s">
        <v>2178</v>
      </c>
    </row>
    <row r="216" spans="1:18" ht="409.5">
      <c r="A216" s="249" t="s">
        <v>579</v>
      </c>
      <c r="B216" s="250" t="s">
        <v>541</v>
      </c>
      <c r="C216" s="250" t="s">
        <v>336</v>
      </c>
      <c r="D216" s="250" t="s">
        <v>577</v>
      </c>
      <c r="E216" s="250" t="s">
        <v>2224</v>
      </c>
      <c r="F216" s="250" t="s">
        <v>2225</v>
      </c>
      <c r="G216" s="250" t="s">
        <v>2175</v>
      </c>
      <c r="H216" s="250" t="s">
        <v>2176</v>
      </c>
      <c r="I216" s="250" t="s">
        <v>2220</v>
      </c>
      <c r="J216" s="250" t="s">
        <v>2226</v>
      </c>
      <c r="K216" s="250" t="s">
        <v>2227</v>
      </c>
      <c r="L216" s="250" t="s">
        <v>286</v>
      </c>
      <c r="M216" s="250" t="s">
        <v>910</v>
      </c>
      <c r="N216" s="250" t="s">
        <v>1509</v>
      </c>
      <c r="O216" s="250" t="s">
        <v>910</v>
      </c>
      <c r="P216" s="188" t="s">
        <v>250</v>
      </c>
      <c r="Q216" s="188" t="s">
        <v>1521</v>
      </c>
      <c r="R216" s="188" t="s">
        <v>2178</v>
      </c>
    </row>
    <row r="217" spans="1:18" ht="409.5">
      <c r="A217" s="249" t="s">
        <v>580</v>
      </c>
      <c r="B217" s="250" t="s">
        <v>541</v>
      </c>
      <c r="C217" s="250" t="s">
        <v>336</v>
      </c>
      <c r="D217" s="250" t="s">
        <v>577</v>
      </c>
      <c r="E217" s="250"/>
      <c r="F217" s="250" t="s">
        <v>2228</v>
      </c>
      <c r="G217" s="250" t="s">
        <v>2175</v>
      </c>
      <c r="H217" s="250" t="s">
        <v>2176</v>
      </c>
      <c r="I217" s="250" t="s">
        <v>2220</v>
      </c>
      <c r="J217" s="250"/>
      <c r="K217" s="250" t="s">
        <v>2229</v>
      </c>
      <c r="L217" s="250" t="s">
        <v>286</v>
      </c>
      <c r="M217" s="250" t="s">
        <v>910</v>
      </c>
      <c r="N217" s="250" t="s">
        <v>1509</v>
      </c>
      <c r="O217" s="250" t="s">
        <v>910</v>
      </c>
      <c r="P217" s="188" t="s">
        <v>250</v>
      </c>
      <c r="Q217" s="188" t="s">
        <v>1521</v>
      </c>
      <c r="R217" s="188" t="s">
        <v>2178</v>
      </c>
    </row>
    <row r="218" spans="1:18" ht="409.5">
      <c r="A218" s="249" t="s">
        <v>581</v>
      </c>
      <c r="B218" s="250" t="s">
        <v>541</v>
      </c>
      <c r="C218" s="250" t="s">
        <v>336</v>
      </c>
      <c r="D218" s="250" t="s">
        <v>577</v>
      </c>
      <c r="E218" s="250"/>
      <c r="F218" s="250" t="s">
        <v>2230</v>
      </c>
      <c r="G218" s="250" t="s">
        <v>2175</v>
      </c>
      <c r="H218" s="250" t="s">
        <v>2176</v>
      </c>
      <c r="I218" s="250" t="s">
        <v>2220</v>
      </c>
      <c r="J218" s="250"/>
      <c r="K218" s="250" t="s">
        <v>2231</v>
      </c>
      <c r="L218" s="250" t="s">
        <v>286</v>
      </c>
      <c r="M218" s="250" t="s">
        <v>910</v>
      </c>
      <c r="N218" s="250" t="s">
        <v>1509</v>
      </c>
      <c r="O218" s="250" t="s">
        <v>910</v>
      </c>
      <c r="P218" s="188" t="s">
        <v>250</v>
      </c>
      <c r="Q218" s="188" t="s">
        <v>1521</v>
      </c>
      <c r="R218" s="188" t="s">
        <v>2178</v>
      </c>
    </row>
    <row r="219" spans="1:18" ht="409.5">
      <c r="A219" s="249" t="s">
        <v>582</v>
      </c>
      <c r="B219" s="250" t="s">
        <v>541</v>
      </c>
      <c r="C219" s="250" t="s">
        <v>336</v>
      </c>
      <c r="D219" s="250" t="s">
        <v>577</v>
      </c>
      <c r="E219" s="250"/>
      <c r="F219" s="250" t="s">
        <v>2232</v>
      </c>
      <c r="G219" s="250" t="s">
        <v>2175</v>
      </c>
      <c r="H219" s="250" t="s">
        <v>2176</v>
      </c>
      <c r="I219" s="250" t="s">
        <v>2220</v>
      </c>
      <c r="J219" s="250"/>
      <c r="K219" s="250" t="s">
        <v>2233</v>
      </c>
      <c r="L219" s="250" t="s">
        <v>286</v>
      </c>
      <c r="M219" s="250" t="s">
        <v>910</v>
      </c>
      <c r="N219" s="250" t="s">
        <v>1509</v>
      </c>
      <c r="O219" s="250" t="s">
        <v>910</v>
      </c>
      <c r="P219" s="188" t="s">
        <v>250</v>
      </c>
      <c r="Q219" s="188" t="s">
        <v>1521</v>
      </c>
      <c r="R219" s="188" t="s">
        <v>2178</v>
      </c>
    </row>
    <row r="220" spans="1:18" ht="409.5">
      <c r="A220" s="249" t="s">
        <v>583</v>
      </c>
      <c r="B220" s="250" t="s">
        <v>541</v>
      </c>
      <c r="C220" s="250" t="s">
        <v>336</v>
      </c>
      <c r="D220" s="250" t="s">
        <v>577</v>
      </c>
      <c r="E220" s="250"/>
      <c r="F220" s="250" t="s">
        <v>2234</v>
      </c>
      <c r="G220" s="250" t="s">
        <v>2175</v>
      </c>
      <c r="H220" s="250" t="s">
        <v>2176</v>
      </c>
      <c r="I220" s="250" t="s">
        <v>2220</v>
      </c>
      <c r="J220" s="250"/>
      <c r="K220" s="250" t="s">
        <v>2235</v>
      </c>
      <c r="L220" s="250" t="s">
        <v>286</v>
      </c>
      <c r="M220" s="250" t="s">
        <v>910</v>
      </c>
      <c r="N220" s="250" t="s">
        <v>1509</v>
      </c>
      <c r="O220" s="250" t="s">
        <v>910</v>
      </c>
      <c r="P220" s="188" t="s">
        <v>250</v>
      </c>
      <c r="Q220" s="188" t="s">
        <v>1521</v>
      </c>
      <c r="R220" s="188" t="s">
        <v>2178</v>
      </c>
    </row>
    <row r="221" spans="1:18" ht="409.5">
      <c r="A221" s="249" t="s">
        <v>584</v>
      </c>
      <c r="B221" s="250" t="s">
        <v>541</v>
      </c>
      <c r="C221" s="250" t="s">
        <v>336</v>
      </c>
      <c r="D221" s="250" t="s">
        <v>577</v>
      </c>
      <c r="E221" s="250"/>
      <c r="F221" s="250" t="s">
        <v>2236</v>
      </c>
      <c r="G221" s="250" t="s">
        <v>2175</v>
      </c>
      <c r="H221" s="250" t="s">
        <v>2176</v>
      </c>
      <c r="I221" s="250" t="s">
        <v>2220</v>
      </c>
      <c r="J221" s="250"/>
      <c r="K221" s="250" t="s">
        <v>2237</v>
      </c>
      <c r="L221" s="250" t="s">
        <v>286</v>
      </c>
      <c r="M221" s="250" t="s">
        <v>910</v>
      </c>
      <c r="N221" s="250" t="s">
        <v>1509</v>
      </c>
      <c r="O221" s="250" t="s">
        <v>910</v>
      </c>
      <c r="P221" s="188" t="s">
        <v>250</v>
      </c>
      <c r="Q221" s="188" t="s">
        <v>1521</v>
      </c>
      <c r="R221" s="188" t="s">
        <v>2178</v>
      </c>
    </row>
    <row r="222" spans="1:18" ht="409.5">
      <c r="A222" s="249" t="s">
        <v>585</v>
      </c>
      <c r="B222" s="250" t="s">
        <v>541</v>
      </c>
      <c r="C222" s="250" t="s">
        <v>336</v>
      </c>
      <c r="D222" s="250" t="s">
        <v>577</v>
      </c>
      <c r="E222" s="250"/>
      <c r="F222" s="250" t="s">
        <v>2238</v>
      </c>
      <c r="G222" s="250" t="s">
        <v>2175</v>
      </c>
      <c r="H222" s="250" t="s">
        <v>2176</v>
      </c>
      <c r="I222" s="250" t="s">
        <v>2220</v>
      </c>
      <c r="J222" s="250"/>
      <c r="K222" s="250" t="s">
        <v>2239</v>
      </c>
      <c r="L222" s="250" t="s">
        <v>286</v>
      </c>
      <c r="M222" s="250" t="s">
        <v>910</v>
      </c>
      <c r="N222" s="250" t="s">
        <v>1509</v>
      </c>
      <c r="O222" s="250" t="s">
        <v>910</v>
      </c>
      <c r="P222" s="188" t="s">
        <v>250</v>
      </c>
      <c r="Q222" s="188" t="s">
        <v>1521</v>
      </c>
      <c r="R222" s="188" t="s">
        <v>2178</v>
      </c>
    </row>
    <row r="223" spans="1:18" ht="409.5">
      <c r="A223" s="249" t="s">
        <v>586</v>
      </c>
      <c r="B223" s="250" t="s">
        <v>541</v>
      </c>
      <c r="C223" s="250" t="s">
        <v>336</v>
      </c>
      <c r="D223" s="250" t="s">
        <v>577</v>
      </c>
      <c r="E223" s="250"/>
      <c r="F223" s="250" t="s">
        <v>2240</v>
      </c>
      <c r="G223" s="250" t="s">
        <v>2175</v>
      </c>
      <c r="H223" s="250" t="s">
        <v>2176</v>
      </c>
      <c r="I223" s="250" t="s">
        <v>2220</v>
      </c>
      <c r="J223" s="250"/>
      <c r="K223" s="250" t="s">
        <v>2241</v>
      </c>
      <c r="L223" s="250" t="s">
        <v>286</v>
      </c>
      <c r="M223" s="250" t="s">
        <v>910</v>
      </c>
      <c r="N223" s="250" t="s">
        <v>1509</v>
      </c>
      <c r="O223" s="250" t="s">
        <v>910</v>
      </c>
      <c r="P223" s="188" t="s">
        <v>250</v>
      </c>
      <c r="Q223" s="188" t="s">
        <v>1521</v>
      </c>
      <c r="R223" s="188" t="s">
        <v>2178</v>
      </c>
    </row>
    <row r="224" spans="1:18" ht="409.5">
      <c r="A224" s="249" t="s">
        <v>587</v>
      </c>
      <c r="B224" s="250" t="s">
        <v>541</v>
      </c>
      <c r="C224" s="250" t="s">
        <v>336</v>
      </c>
      <c r="D224" s="250" t="s">
        <v>588</v>
      </c>
      <c r="E224" s="250"/>
      <c r="F224" s="250"/>
      <c r="G224" s="250" t="s">
        <v>2175</v>
      </c>
      <c r="H224" s="250" t="s">
        <v>2176</v>
      </c>
      <c r="I224" s="250" t="s">
        <v>2242</v>
      </c>
      <c r="J224" s="250"/>
      <c r="K224" s="250"/>
      <c r="L224" s="250" t="s">
        <v>286</v>
      </c>
      <c r="M224" s="250" t="s">
        <v>910</v>
      </c>
      <c r="N224" s="250" t="s">
        <v>1509</v>
      </c>
      <c r="O224" s="250" t="s">
        <v>910</v>
      </c>
      <c r="P224" s="188" t="s">
        <v>250</v>
      </c>
      <c r="Q224" s="188" t="s">
        <v>1521</v>
      </c>
      <c r="R224" s="188" t="s">
        <v>2178</v>
      </c>
    </row>
    <row r="225" spans="1:18" ht="409.5">
      <c r="A225" s="249" t="s">
        <v>589</v>
      </c>
      <c r="B225" s="250" t="s">
        <v>541</v>
      </c>
      <c r="C225" s="250" t="s">
        <v>336</v>
      </c>
      <c r="D225" s="250" t="s">
        <v>590</v>
      </c>
      <c r="E225" s="250"/>
      <c r="F225" s="250"/>
      <c r="G225" s="250" t="s">
        <v>2175</v>
      </c>
      <c r="H225" s="250" t="s">
        <v>2176</v>
      </c>
      <c r="I225" s="250" t="s">
        <v>2243</v>
      </c>
      <c r="J225" s="250"/>
      <c r="K225" s="250"/>
      <c r="L225" s="250" t="s">
        <v>286</v>
      </c>
      <c r="M225" s="250" t="s">
        <v>910</v>
      </c>
      <c r="N225" s="250" t="s">
        <v>1509</v>
      </c>
      <c r="O225" s="250" t="s">
        <v>910</v>
      </c>
      <c r="P225" s="188" t="s">
        <v>250</v>
      </c>
      <c r="Q225" s="188" t="s">
        <v>1521</v>
      </c>
      <c r="R225" s="188" t="s">
        <v>2178</v>
      </c>
    </row>
    <row r="226" spans="1:18" ht="409.5">
      <c r="A226" s="249" t="s">
        <v>591</v>
      </c>
      <c r="B226" s="250" t="s">
        <v>541</v>
      </c>
      <c r="C226" s="250" t="s">
        <v>336</v>
      </c>
      <c r="D226" s="250" t="s">
        <v>592</v>
      </c>
      <c r="E226" s="250"/>
      <c r="F226" s="250" t="s">
        <v>2244</v>
      </c>
      <c r="G226" s="250" t="s">
        <v>2175</v>
      </c>
      <c r="H226" s="250" t="s">
        <v>2176</v>
      </c>
      <c r="I226" s="250" t="s">
        <v>2245</v>
      </c>
      <c r="J226" s="250"/>
      <c r="K226" s="250" t="s">
        <v>2246</v>
      </c>
      <c r="L226" s="250" t="s">
        <v>286</v>
      </c>
      <c r="M226" s="250" t="s">
        <v>910</v>
      </c>
      <c r="N226" s="250" t="s">
        <v>1509</v>
      </c>
      <c r="O226" s="250" t="s">
        <v>910</v>
      </c>
      <c r="P226" s="188" t="s">
        <v>250</v>
      </c>
      <c r="Q226" s="188" t="s">
        <v>1521</v>
      </c>
      <c r="R226" s="188" t="s">
        <v>2178</v>
      </c>
    </row>
    <row r="227" spans="1:18" ht="409.5">
      <c r="A227" s="249" t="s">
        <v>593</v>
      </c>
      <c r="B227" s="250" t="s">
        <v>541</v>
      </c>
      <c r="C227" s="250" t="s">
        <v>336</v>
      </c>
      <c r="D227" s="250" t="s">
        <v>592</v>
      </c>
      <c r="E227" s="250" t="s">
        <v>2247</v>
      </c>
      <c r="F227" s="250" t="s">
        <v>2248</v>
      </c>
      <c r="G227" s="250" t="s">
        <v>2175</v>
      </c>
      <c r="H227" s="250" t="s">
        <v>2176</v>
      </c>
      <c r="I227" s="250" t="s">
        <v>2245</v>
      </c>
      <c r="J227" s="250" t="s">
        <v>2249</v>
      </c>
      <c r="K227" s="250" t="s">
        <v>2250</v>
      </c>
      <c r="L227" s="250" t="s">
        <v>286</v>
      </c>
      <c r="M227" s="250" t="s">
        <v>910</v>
      </c>
      <c r="N227" s="250" t="s">
        <v>1509</v>
      </c>
      <c r="O227" s="250" t="s">
        <v>910</v>
      </c>
      <c r="P227" s="188" t="s">
        <v>250</v>
      </c>
      <c r="Q227" s="188" t="s">
        <v>1521</v>
      </c>
      <c r="R227" s="188" t="s">
        <v>2178</v>
      </c>
    </row>
    <row r="228" spans="1:18" ht="409.5">
      <c r="A228" s="249" t="s">
        <v>594</v>
      </c>
      <c r="B228" s="250" t="s">
        <v>541</v>
      </c>
      <c r="C228" s="250" t="s">
        <v>336</v>
      </c>
      <c r="D228" s="250" t="s">
        <v>592</v>
      </c>
      <c r="E228" s="250"/>
      <c r="F228" s="250" t="s">
        <v>2251</v>
      </c>
      <c r="G228" s="250" t="s">
        <v>2175</v>
      </c>
      <c r="H228" s="250" t="s">
        <v>2176</v>
      </c>
      <c r="I228" s="250" t="s">
        <v>2245</v>
      </c>
      <c r="J228" s="250"/>
      <c r="K228" s="250" t="s">
        <v>2252</v>
      </c>
      <c r="L228" s="250" t="s">
        <v>286</v>
      </c>
      <c r="M228" s="250" t="s">
        <v>910</v>
      </c>
      <c r="N228" s="250" t="s">
        <v>1509</v>
      </c>
      <c r="O228" s="250" t="s">
        <v>910</v>
      </c>
      <c r="P228" s="188" t="s">
        <v>250</v>
      </c>
      <c r="Q228" s="188" t="s">
        <v>1521</v>
      </c>
      <c r="R228" s="188" t="s">
        <v>2178</v>
      </c>
    </row>
    <row r="229" spans="1:18" ht="409.5">
      <c r="A229" s="249" t="s">
        <v>595</v>
      </c>
      <c r="B229" s="250" t="s">
        <v>541</v>
      </c>
      <c r="C229" s="250" t="s">
        <v>336</v>
      </c>
      <c r="D229" s="250" t="s">
        <v>592</v>
      </c>
      <c r="E229" s="250"/>
      <c r="F229" s="250" t="s">
        <v>2253</v>
      </c>
      <c r="G229" s="250" t="s">
        <v>2175</v>
      </c>
      <c r="H229" s="250" t="s">
        <v>2176</v>
      </c>
      <c r="I229" s="250" t="s">
        <v>2245</v>
      </c>
      <c r="J229" s="250"/>
      <c r="K229" s="250" t="s">
        <v>2254</v>
      </c>
      <c r="L229" s="250" t="s">
        <v>286</v>
      </c>
      <c r="M229" s="250" t="s">
        <v>910</v>
      </c>
      <c r="N229" s="250" t="s">
        <v>1509</v>
      </c>
      <c r="O229" s="250" t="s">
        <v>910</v>
      </c>
      <c r="P229" s="188" t="s">
        <v>250</v>
      </c>
      <c r="Q229" s="188" t="s">
        <v>1521</v>
      </c>
      <c r="R229" s="188" t="s">
        <v>2178</v>
      </c>
    </row>
    <row r="230" spans="1:18" ht="409.5">
      <c r="A230" s="249" t="s">
        <v>596</v>
      </c>
      <c r="B230" s="250" t="s">
        <v>541</v>
      </c>
      <c r="C230" s="250" t="s">
        <v>336</v>
      </c>
      <c r="D230" s="250" t="s">
        <v>592</v>
      </c>
      <c r="E230" s="250"/>
      <c r="F230" s="250" t="s">
        <v>2255</v>
      </c>
      <c r="G230" s="250" t="s">
        <v>2175</v>
      </c>
      <c r="H230" s="250" t="s">
        <v>2176</v>
      </c>
      <c r="I230" s="250" t="s">
        <v>2245</v>
      </c>
      <c r="J230" s="250"/>
      <c r="K230" s="250" t="s">
        <v>2256</v>
      </c>
      <c r="L230" s="250" t="s">
        <v>286</v>
      </c>
      <c r="M230" s="250" t="s">
        <v>910</v>
      </c>
      <c r="N230" s="250" t="s">
        <v>1509</v>
      </c>
      <c r="O230" s="250" t="s">
        <v>910</v>
      </c>
      <c r="P230" s="188" t="s">
        <v>250</v>
      </c>
      <c r="Q230" s="188" t="s">
        <v>1521</v>
      </c>
      <c r="R230" s="188" t="s">
        <v>2178</v>
      </c>
    </row>
    <row r="231" spans="1:18" ht="409.5">
      <c r="A231" s="249" t="s">
        <v>597</v>
      </c>
      <c r="B231" s="250" t="s">
        <v>541</v>
      </c>
      <c r="C231" s="250" t="s">
        <v>336</v>
      </c>
      <c r="D231" s="250" t="s">
        <v>592</v>
      </c>
      <c r="E231" s="250" t="s">
        <v>2257</v>
      </c>
      <c r="F231" s="250" t="s">
        <v>2258</v>
      </c>
      <c r="G231" s="250" t="s">
        <v>2175</v>
      </c>
      <c r="H231" s="250" t="s">
        <v>2176</v>
      </c>
      <c r="I231" s="250" t="s">
        <v>2245</v>
      </c>
      <c r="J231" s="250" t="s">
        <v>2259</v>
      </c>
      <c r="K231" s="250" t="s">
        <v>2260</v>
      </c>
      <c r="L231" s="250" t="s">
        <v>286</v>
      </c>
      <c r="M231" s="250" t="s">
        <v>910</v>
      </c>
      <c r="N231" s="250" t="s">
        <v>1509</v>
      </c>
      <c r="O231" s="250" t="s">
        <v>910</v>
      </c>
      <c r="P231" s="188" t="s">
        <v>250</v>
      </c>
      <c r="Q231" s="188" t="s">
        <v>1521</v>
      </c>
      <c r="R231" s="188" t="s">
        <v>2178</v>
      </c>
    </row>
    <row r="232" spans="1:18" ht="409.5">
      <c r="A232" s="249" t="s">
        <v>598</v>
      </c>
      <c r="B232" s="250" t="s">
        <v>541</v>
      </c>
      <c r="C232" s="250" t="s">
        <v>336</v>
      </c>
      <c r="D232" s="250" t="s">
        <v>592</v>
      </c>
      <c r="E232" s="250"/>
      <c r="F232" s="250" t="s">
        <v>2261</v>
      </c>
      <c r="G232" s="250" t="s">
        <v>2175</v>
      </c>
      <c r="H232" s="250" t="s">
        <v>2176</v>
      </c>
      <c r="I232" s="250" t="s">
        <v>2245</v>
      </c>
      <c r="J232" s="250"/>
      <c r="K232" s="250" t="s">
        <v>2262</v>
      </c>
      <c r="L232" s="250" t="s">
        <v>286</v>
      </c>
      <c r="M232" s="250" t="s">
        <v>910</v>
      </c>
      <c r="N232" s="250" t="s">
        <v>1509</v>
      </c>
      <c r="O232" s="250" t="s">
        <v>910</v>
      </c>
      <c r="P232" s="188" t="s">
        <v>250</v>
      </c>
      <c r="Q232" s="188" t="s">
        <v>1521</v>
      </c>
      <c r="R232" s="188" t="s">
        <v>2178</v>
      </c>
    </row>
    <row r="233" spans="1:18" ht="409.5">
      <c r="A233" s="249" t="s">
        <v>599</v>
      </c>
      <c r="B233" s="250" t="s">
        <v>541</v>
      </c>
      <c r="C233" s="250" t="s">
        <v>336</v>
      </c>
      <c r="D233" s="250" t="s">
        <v>592</v>
      </c>
      <c r="E233" s="250"/>
      <c r="F233" s="250" t="s">
        <v>2263</v>
      </c>
      <c r="G233" s="250" t="s">
        <v>2175</v>
      </c>
      <c r="H233" s="250" t="s">
        <v>2176</v>
      </c>
      <c r="I233" s="250" t="s">
        <v>2245</v>
      </c>
      <c r="J233" s="250"/>
      <c r="K233" s="250" t="s">
        <v>2264</v>
      </c>
      <c r="L233" s="250" t="s">
        <v>286</v>
      </c>
      <c r="M233" s="250" t="s">
        <v>910</v>
      </c>
      <c r="N233" s="250" t="s">
        <v>1509</v>
      </c>
      <c r="O233" s="250" t="s">
        <v>910</v>
      </c>
      <c r="P233" s="188" t="s">
        <v>250</v>
      </c>
      <c r="Q233" s="188" t="s">
        <v>1521</v>
      </c>
      <c r="R233" s="188" t="s">
        <v>2178</v>
      </c>
    </row>
    <row r="234" spans="1:18" ht="409.5">
      <c r="A234" s="249" t="s">
        <v>600</v>
      </c>
      <c r="B234" s="250" t="s">
        <v>541</v>
      </c>
      <c r="C234" s="250" t="s">
        <v>336</v>
      </c>
      <c r="D234" s="250" t="s">
        <v>592</v>
      </c>
      <c r="E234" s="250" t="s">
        <v>2265</v>
      </c>
      <c r="F234" s="250" t="s">
        <v>2266</v>
      </c>
      <c r="G234" s="250" t="s">
        <v>2175</v>
      </c>
      <c r="H234" s="250" t="s">
        <v>2176</v>
      </c>
      <c r="I234" s="250" t="s">
        <v>2245</v>
      </c>
      <c r="J234" s="250" t="s">
        <v>2267</v>
      </c>
      <c r="K234" s="250" t="s">
        <v>2268</v>
      </c>
      <c r="L234" s="250" t="s">
        <v>286</v>
      </c>
      <c r="M234" s="250" t="s">
        <v>910</v>
      </c>
      <c r="N234" s="250" t="s">
        <v>1509</v>
      </c>
      <c r="O234" s="250" t="s">
        <v>910</v>
      </c>
      <c r="P234" s="188" t="s">
        <v>250</v>
      </c>
      <c r="Q234" s="188" t="s">
        <v>1521</v>
      </c>
      <c r="R234" s="188" t="s">
        <v>2178</v>
      </c>
    </row>
    <row r="235" spans="1:18" ht="409.5">
      <c r="A235" s="249" t="s">
        <v>601</v>
      </c>
      <c r="B235" s="250" t="s">
        <v>541</v>
      </c>
      <c r="C235" s="250" t="s">
        <v>336</v>
      </c>
      <c r="D235" s="250" t="s">
        <v>592</v>
      </c>
      <c r="E235" s="250"/>
      <c r="F235" s="250" t="s">
        <v>2269</v>
      </c>
      <c r="G235" s="250" t="s">
        <v>2175</v>
      </c>
      <c r="H235" s="250" t="s">
        <v>2176</v>
      </c>
      <c r="I235" s="250" t="s">
        <v>2245</v>
      </c>
      <c r="J235" s="250"/>
      <c r="K235" s="250" t="s">
        <v>2270</v>
      </c>
      <c r="L235" s="250" t="s">
        <v>286</v>
      </c>
      <c r="M235" s="250" t="s">
        <v>910</v>
      </c>
      <c r="N235" s="250" t="s">
        <v>1509</v>
      </c>
      <c r="O235" s="250" t="s">
        <v>910</v>
      </c>
      <c r="P235" s="188" t="s">
        <v>250</v>
      </c>
      <c r="Q235" s="188" t="s">
        <v>1521</v>
      </c>
      <c r="R235" s="188" t="s">
        <v>2178</v>
      </c>
    </row>
    <row r="236" spans="1:18" ht="409.5">
      <c r="A236" s="249" t="s">
        <v>602</v>
      </c>
      <c r="B236" s="250" t="s">
        <v>541</v>
      </c>
      <c r="C236" s="250" t="s">
        <v>336</v>
      </c>
      <c r="D236" s="250" t="s">
        <v>603</v>
      </c>
      <c r="E236" s="250"/>
      <c r="F236" s="250"/>
      <c r="G236" s="250" t="s">
        <v>2175</v>
      </c>
      <c r="H236" s="250" t="s">
        <v>2176</v>
      </c>
      <c r="I236" s="250" t="s">
        <v>2271</v>
      </c>
      <c r="J236" s="250"/>
      <c r="K236" s="250"/>
      <c r="L236" s="250" t="s">
        <v>286</v>
      </c>
      <c r="M236" s="250" t="s">
        <v>910</v>
      </c>
      <c r="N236" s="250" t="s">
        <v>1509</v>
      </c>
      <c r="O236" s="250" t="s">
        <v>910</v>
      </c>
      <c r="P236" s="188" t="s">
        <v>250</v>
      </c>
      <c r="Q236" s="188" t="s">
        <v>1521</v>
      </c>
      <c r="R236" s="188" t="s">
        <v>2178</v>
      </c>
    </row>
    <row r="237" spans="1:18" ht="409.5">
      <c r="A237" s="249" t="s">
        <v>604</v>
      </c>
      <c r="B237" s="250" t="s">
        <v>541</v>
      </c>
      <c r="C237" s="250" t="s">
        <v>336</v>
      </c>
      <c r="D237" s="250" t="s">
        <v>605</v>
      </c>
      <c r="E237" s="250"/>
      <c r="F237" s="250"/>
      <c r="G237" s="250" t="s">
        <v>2175</v>
      </c>
      <c r="H237" s="250" t="s">
        <v>2176</v>
      </c>
      <c r="I237" s="250" t="s">
        <v>2272</v>
      </c>
      <c r="J237" s="250"/>
      <c r="K237" s="250"/>
      <c r="L237" s="250" t="s">
        <v>286</v>
      </c>
      <c r="M237" s="250" t="s">
        <v>910</v>
      </c>
      <c r="N237" s="250" t="s">
        <v>1509</v>
      </c>
      <c r="O237" s="250" t="s">
        <v>910</v>
      </c>
      <c r="P237" s="188" t="s">
        <v>250</v>
      </c>
      <c r="Q237" s="188" t="s">
        <v>1521</v>
      </c>
      <c r="R237" s="188" t="s">
        <v>2178</v>
      </c>
    </row>
    <row r="238" spans="1:18" ht="409.5">
      <c r="A238" s="249" t="s">
        <v>606</v>
      </c>
      <c r="B238" s="250" t="s">
        <v>541</v>
      </c>
      <c r="C238" s="250" t="s">
        <v>336</v>
      </c>
      <c r="D238" s="250" t="s">
        <v>607</v>
      </c>
      <c r="E238" s="250"/>
      <c r="F238" s="250"/>
      <c r="G238" s="250" t="s">
        <v>2175</v>
      </c>
      <c r="H238" s="250" t="s">
        <v>2176</v>
      </c>
      <c r="I238" s="250" t="s">
        <v>2273</v>
      </c>
      <c r="J238" s="250"/>
      <c r="K238" s="250"/>
      <c r="L238" s="250" t="s">
        <v>286</v>
      </c>
      <c r="M238" s="250" t="s">
        <v>910</v>
      </c>
      <c r="N238" s="250" t="s">
        <v>1509</v>
      </c>
      <c r="O238" s="250" t="s">
        <v>910</v>
      </c>
      <c r="P238" s="188" t="s">
        <v>250</v>
      </c>
      <c r="Q238" s="188" t="s">
        <v>1521</v>
      </c>
      <c r="R238" s="188" t="s">
        <v>2178</v>
      </c>
    </row>
    <row r="239" spans="1:18" ht="409.5">
      <c r="A239" s="249" t="s">
        <v>608</v>
      </c>
      <c r="B239" s="250" t="s">
        <v>541</v>
      </c>
      <c r="C239" s="250" t="s">
        <v>336</v>
      </c>
      <c r="D239" s="250" t="s">
        <v>609</v>
      </c>
      <c r="E239" s="250"/>
      <c r="F239" s="250" t="s">
        <v>2274</v>
      </c>
      <c r="G239" s="250" t="s">
        <v>2175</v>
      </c>
      <c r="H239" s="250" t="s">
        <v>2176</v>
      </c>
      <c r="I239" s="250" t="s">
        <v>2275</v>
      </c>
      <c r="J239" s="250"/>
      <c r="K239" s="250" t="s">
        <v>2276</v>
      </c>
      <c r="L239" s="250" t="s">
        <v>286</v>
      </c>
      <c r="M239" s="250" t="s">
        <v>910</v>
      </c>
      <c r="N239" s="250" t="s">
        <v>1509</v>
      </c>
      <c r="O239" s="250" t="s">
        <v>910</v>
      </c>
      <c r="P239" s="188" t="s">
        <v>250</v>
      </c>
      <c r="Q239" s="188" t="s">
        <v>1521</v>
      </c>
      <c r="R239" s="188" t="s">
        <v>2178</v>
      </c>
    </row>
    <row r="240" spans="1:18" ht="409.5">
      <c r="A240" s="249" t="s">
        <v>610</v>
      </c>
      <c r="B240" s="250" t="s">
        <v>541</v>
      </c>
      <c r="C240" s="250" t="s">
        <v>336</v>
      </c>
      <c r="D240" s="250" t="s">
        <v>609</v>
      </c>
      <c r="E240" s="250"/>
      <c r="F240" s="250" t="s">
        <v>2277</v>
      </c>
      <c r="G240" s="250" t="s">
        <v>2175</v>
      </c>
      <c r="H240" s="250" t="s">
        <v>2176</v>
      </c>
      <c r="I240" s="250" t="s">
        <v>2275</v>
      </c>
      <c r="J240" s="250"/>
      <c r="K240" s="250" t="s">
        <v>2278</v>
      </c>
      <c r="L240" s="250" t="s">
        <v>286</v>
      </c>
      <c r="M240" s="250" t="s">
        <v>910</v>
      </c>
      <c r="N240" s="250" t="s">
        <v>1509</v>
      </c>
      <c r="O240" s="250" t="s">
        <v>910</v>
      </c>
      <c r="P240" s="188" t="s">
        <v>250</v>
      </c>
      <c r="Q240" s="188" t="s">
        <v>1521</v>
      </c>
      <c r="R240" s="188" t="s">
        <v>2178</v>
      </c>
    </row>
    <row r="241" spans="1:18" ht="409.5">
      <c r="A241" s="249" t="s">
        <v>611</v>
      </c>
      <c r="B241" s="250" t="s">
        <v>541</v>
      </c>
      <c r="C241" s="250" t="s">
        <v>336</v>
      </c>
      <c r="D241" s="250" t="s">
        <v>609</v>
      </c>
      <c r="E241" s="250"/>
      <c r="F241" s="250" t="s">
        <v>2279</v>
      </c>
      <c r="G241" s="250" t="s">
        <v>2175</v>
      </c>
      <c r="H241" s="250" t="s">
        <v>2176</v>
      </c>
      <c r="I241" s="250" t="s">
        <v>2275</v>
      </c>
      <c r="J241" s="250"/>
      <c r="K241" s="250" t="s">
        <v>2280</v>
      </c>
      <c r="L241" s="250" t="s">
        <v>286</v>
      </c>
      <c r="M241" s="250" t="s">
        <v>910</v>
      </c>
      <c r="N241" s="250" t="s">
        <v>1509</v>
      </c>
      <c r="O241" s="250" t="s">
        <v>910</v>
      </c>
      <c r="P241" s="188" t="s">
        <v>250</v>
      </c>
      <c r="Q241" s="188" t="s">
        <v>1521</v>
      </c>
      <c r="R241" s="188" t="s">
        <v>2178</v>
      </c>
    </row>
    <row r="242" spans="1:18" ht="409.5">
      <c r="A242" s="249" t="s">
        <v>612</v>
      </c>
      <c r="B242" s="250" t="s">
        <v>541</v>
      </c>
      <c r="C242" s="250" t="s">
        <v>336</v>
      </c>
      <c r="D242" s="250" t="s">
        <v>609</v>
      </c>
      <c r="E242" s="250"/>
      <c r="F242" s="250" t="s">
        <v>2281</v>
      </c>
      <c r="G242" s="250" t="s">
        <v>2175</v>
      </c>
      <c r="H242" s="250" t="s">
        <v>2176</v>
      </c>
      <c r="I242" s="250" t="s">
        <v>2275</v>
      </c>
      <c r="J242" s="250"/>
      <c r="K242" s="250" t="s">
        <v>2282</v>
      </c>
      <c r="L242" s="250" t="s">
        <v>286</v>
      </c>
      <c r="M242" s="250" t="s">
        <v>910</v>
      </c>
      <c r="N242" s="250" t="s">
        <v>1509</v>
      </c>
      <c r="O242" s="250" t="s">
        <v>910</v>
      </c>
      <c r="P242" s="188" t="s">
        <v>250</v>
      </c>
      <c r="Q242" s="188" t="s">
        <v>1521</v>
      </c>
      <c r="R242" s="188" t="s">
        <v>2178</v>
      </c>
    </row>
    <row r="243" spans="1:18" ht="409.5">
      <c r="A243" s="249" t="s">
        <v>613</v>
      </c>
      <c r="B243" s="250" t="s">
        <v>541</v>
      </c>
      <c r="C243" s="250" t="s">
        <v>336</v>
      </c>
      <c r="D243" s="250" t="s">
        <v>609</v>
      </c>
      <c r="E243" s="250"/>
      <c r="F243" s="250" t="s">
        <v>2283</v>
      </c>
      <c r="G243" s="250" t="s">
        <v>2175</v>
      </c>
      <c r="H243" s="250" t="s">
        <v>2176</v>
      </c>
      <c r="I243" s="250" t="s">
        <v>2275</v>
      </c>
      <c r="J243" s="250"/>
      <c r="K243" s="250" t="s">
        <v>2284</v>
      </c>
      <c r="L243" s="250" t="s">
        <v>286</v>
      </c>
      <c r="M243" s="250" t="s">
        <v>910</v>
      </c>
      <c r="N243" s="250" t="s">
        <v>1509</v>
      </c>
      <c r="O243" s="250" t="s">
        <v>910</v>
      </c>
      <c r="P243" s="188" t="s">
        <v>250</v>
      </c>
      <c r="Q243" s="188" t="s">
        <v>1521</v>
      </c>
      <c r="R243" s="188" t="s">
        <v>2178</v>
      </c>
    </row>
    <row r="244" spans="1:18" ht="121.5">
      <c r="A244" s="249" t="s">
        <v>1245</v>
      </c>
      <c r="B244" s="250" t="s">
        <v>541</v>
      </c>
      <c r="C244" s="250" t="s">
        <v>517</v>
      </c>
      <c r="D244" s="250" t="s">
        <v>1246</v>
      </c>
      <c r="E244" s="250" t="s">
        <v>2285</v>
      </c>
      <c r="F244" s="250" t="s">
        <v>2286</v>
      </c>
      <c r="G244" s="250" t="s">
        <v>2287</v>
      </c>
      <c r="H244" s="250" t="s">
        <v>2288</v>
      </c>
      <c r="I244" s="250" t="s">
        <v>2289</v>
      </c>
      <c r="J244" s="250" t="s">
        <v>2290</v>
      </c>
      <c r="K244" s="250" t="s">
        <v>2291</v>
      </c>
      <c r="L244" s="250" t="s">
        <v>286</v>
      </c>
      <c r="M244" s="250" t="s">
        <v>910</v>
      </c>
      <c r="N244" s="250" t="s">
        <v>1509</v>
      </c>
      <c r="O244" s="250" t="s">
        <v>910</v>
      </c>
      <c r="P244" s="188" t="s">
        <v>2292</v>
      </c>
      <c r="Q244" s="188" t="s">
        <v>1509</v>
      </c>
      <c r="R244" s="188"/>
    </row>
    <row r="245" spans="1:18" ht="121.5">
      <c r="A245" s="249" t="s">
        <v>1247</v>
      </c>
      <c r="B245" s="250" t="s">
        <v>541</v>
      </c>
      <c r="C245" s="250" t="s">
        <v>517</v>
      </c>
      <c r="D245" s="250" t="s">
        <v>1246</v>
      </c>
      <c r="E245" s="250" t="s">
        <v>2293</v>
      </c>
      <c r="F245" s="250" t="s">
        <v>2294</v>
      </c>
      <c r="G245" s="250" t="s">
        <v>2287</v>
      </c>
      <c r="H245" s="250" t="s">
        <v>2288</v>
      </c>
      <c r="I245" s="250" t="s">
        <v>2289</v>
      </c>
      <c r="J245" s="250" t="s">
        <v>2295</v>
      </c>
      <c r="K245" s="250" t="s">
        <v>2296</v>
      </c>
      <c r="L245" s="250" t="s">
        <v>286</v>
      </c>
      <c r="M245" s="250" t="s">
        <v>910</v>
      </c>
      <c r="N245" s="250" t="s">
        <v>1509</v>
      </c>
      <c r="O245" s="250" t="s">
        <v>910</v>
      </c>
      <c r="P245" s="188" t="s">
        <v>2292</v>
      </c>
      <c r="Q245" s="188" t="s">
        <v>1509</v>
      </c>
      <c r="R245" s="188"/>
    </row>
    <row r="246" spans="1:18" ht="121.5">
      <c r="A246" s="249" t="s">
        <v>1248</v>
      </c>
      <c r="B246" s="250" t="s">
        <v>541</v>
      </c>
      <c r="C246" s="250" t="s">
        <v>517</v>
      </c>
      <c r="D246" s="250" t="s">
        <v>1246</v>
      </c>
      <c r="E246" s="250" t="s">
        <v>2297</v>
      </c>
      <c r="F246" s="250" t="s">
        <v>2298</v>
      </c>
      <c r="G246" s="250" t="s">
        <v>2287</v>
      </c>
      <c r="H246" s="250" t="s">
        <v>2288</v>
      </c>
      <c r="I246" s="250" t="s">
        <v>2289</v>
      </c>
      <c r="J246" s="250" t="s">
        <v>2299</v>
      </c>
      <c r="K246" s="250" t="s">
        <v>2300</v>
      </c>
      <c r="L246" s="250" t="s">
        <v>286</v>
      </c>
      <c r="M246" s="250" t="s">
        <v>910</v>
      </c>
      <c r="N246" s="250" t="s">
        <v>1509</v>
      </c>
      <c r="O246" s="250" t="s">
        <v>910</v>
      </c>
      <c r="P246" s="188" t="s">
        <v>2292</v>
      </c>
      <c r="Q246" s="188" t="s">
        <v>1509</v>
      </c>
      <c r="R246" s="188"/>
    </row>
    <row r="247" spans="1:18" ht="121.5">
      <c r="A247" s="249" t="s">
        <v>1249</v>
      </c>
      <c r="B247" s="250" t="s">
        <v>541</v>
      </c>
      <c r="C247" s="250" t="s">
        <v>517</v>
      </c>
      <c r="D247" s="250" t="s">
        <v>1250</v>
      </c>
      <c r="E247" s="250" t="s">
        <v>2301</v>
      </c>
      <c r="F247" s="250" t="s">
        <v>2302</v>
      </c>
      <c r="G247" s="250" t="s">
        <v>2287</v>
      </c>
      <c r="H247" s="250" t="s">
        <v>2288</v>
      </c>
      <c r="I247" s="250" t="s">
        <v>2303</v>
      </c>
      <c r="J247" s="250" t="s">
        <v>2304</v>
      </c>
      <c r="K247" s="250" t="s">
        <v>2305</v>
      </c>
      <c r="L247" s="250" t="s">
        <v>286</v>
      </c>
      <c r="M247" s="250" t="s">
        <v>910</v>
      </c>
      <c r="N247" s="250" t="s">
        <v>1509</v>
      </c>
      <c r="O247" s="250" t="s">
        <v>910</v>
      </c>
      <c r="P247" s="188" t="s">
        <v>2292</v>
      </c>
      <c r="Q247" s="188" t="s">
        <v>1509</v>
      </c>
      <c r="R247" s="188"/>
    </row>
    <row r="248" spans="1:18" ht="121.5">
      <c r="A248" s="249" t="s">
        <v>1251</v>
      </c>
      <c r="B248" s="250" t="s">
        <v>541</v>
      </c>
      <c r="C248" s="250" t="s">
        <v>517</v>
      </c>
      <c r="D248" s="250" t="s">
        <v>1250</v>
      </c>
      <c r="E248" s="250" t="s">
        <v>2306</v>
      </c>
      <c r="F248" s="250" t="s">
        <v>2307</v>
      </c>
      <c r="G248" s="250" t="s">
        <v>2287</v>
      </c>
      <c r="H248" s="250" t="s">
        <v>2288</v>
      </c>
      <c r="I248" s="250" t="s">
        <v>2303</v>
      </c>
      <c r="J248" s="250" t="s">
        <v>2308</v>
      </c>
      <c r="K248" s="250" t="s">
        <v>2309</v>
      </c>
      <c r="L248" s="250" t="s">
        <v>286</v>
      </c>
      <c r="M248" s="250" t="s">
        <v>910</v>
      </c>
      <c r="N248" s="250" t="s">
        <v>1509</v>
      </c>
      <c r="O248" s="250" t="s">
        <v>910</v>
      </c>
      <c r="P248" s="188" t="s">
        <v>2292</v>
      </c>
      <c r="Q248" s="188" t="s">
        <v>1509</v>
      </c>
      <c r="R248" s="188"/>
    </row>
    <row r="249" spans="1:18" ht="121.5">
      <c r="A249" s="249" t="s">
        <v>1252</v>
      </c>
      <c r="B249" s="250" t="s">
        <v>541</v>
      </c>
      <c r="C249" s="250" t="s">
        <v>517</v>
      </c>
      <c r="D249" s="250" t="s">
        <v>1250</v>
      </c>
      <c r="E249" s="250" t="s">
        <v>2310</v>
      </c>
      <c r="F249" s="250" t="s">
        <v>2311</v>
      </c>
      <c r="G249" s="250" t="s">
        <v>2287</v>
      </c>
      <c r="H249" s="250" t="s">
        <v>2288</v>
      </c>
      <c r="I249" s="250" t="s">
        <v>2303</v>
      </c>
      <c r="J249" s="250" t="s">
        <v>2312</v>
      </c>
      <c r="K249" s="250" t="s">
        <v>2313</v>
      </c>
      <c r="L249" s="250" t="s">
        <v>286</v>
      </c>
      <c r="M249" s="250" t="s">
        <v>910</v>
      </c>
      <c r="N249" s="250" t="s">
        <v>1509</v>
      </c>
      <c r="O249" s="250" t="s">
        <v>910</v>
      </c>
      <c r="P249" s="188" t="s">
        <v>2292</v>
      </c>
      <c r="Q249" s="188" t="s">
        <v>1509</v>
      </c>
      <c r="R249" s="188"/>
    </row>
    <row r="250" spans="1:18" ht="121.5">
      <c r="A250" s="249" t="s">
        <v>1253</v>
      </c>
      <c r="B250" s="250" t="s">
        <v>541</v>
      </c>
      <c r="C250" s="250" t="s">
        <v>517</v>
      </c>
      <c r="D250" s="250" t="s">
        <v>1250</v>
      </c>
      <c r="E250" s="250" t="s">
        <v>2314</v>
      </c>
      <c r="F250" s="250" t="s">
        <v>2315</v>
      </c>
      <c r="G250" s="250" t="s">
        <v>2287</v>
      </c>
      <c r="H250" s="250" t="s">
        <v>2288</v>
      </c>
      <c r="I250" s="250" t="s">
        <v>2303</v>
      </c>
      <c r="J250" s="250" t="s">
        <v>2316</v>
      </c>
      <c r="K250" s="250" t="s">
        <v>2317</v>
      </c>
      <c r="L250" s="250" t="s">
        <v>286</v>
      </c>
      <c r="M250" s="250" t="s">
        <v>910</v>
      </c>
      <c r="N250" s="250" t="s">
        <v>1509</v>
      </c>
      <c r="O250" s="250" t="s">
        <v>910</v>
      </c>
      <c r="P250" s="188" t="s">
        <v>2292</v>
      </c>
      <c r="Q250" s="188" t="s">
        <v>1509</v>
      </c>
      <c r="R250" s="188"/>
    </row>
    <row r="251" spans="1:18" ht="121.5">
      <c r="A251" s="249" t="s">
        <v>1254</v>
      </c>
      <c r="B251" s="250" t="s">
        <v>541</v>
      </c>
      <c r="C251" s="250" t="s">
        <v>517</v>
      </c>
      <c r="D251" s="250" t="s">
        <v>1250</v>
      </c>
      <c r="E251" s="250" t="s">
        <v>2318</v>
      </c>
      <c r="F251" s="250" t="s">
        <v>2319</v>
      </c>
      <c r="G251" s="250" t="s">
        <v>2287</v>
      </c>
      <c r="H251" s="250" t="s">
        <v>2288</v>
      </c>
      <c r="I251" s="250" t="s">
        <v>2303</v>
      </c>
      <c r="J251" s="250" t="s">
        <v>2320</v>
      </c>
      <c r="K251" s="250" t="s">
        <v>2321</v>
      </c>
      <c r="L251" s="250" t="s">
        <v>286</v>
      </c>
      <c r="M251" s="250" t="s">
        <v>910</v>
      </c>
      <c r="N251" s="250" t="s">
        <v>1509</v>
      </c>
      <c r="O251" s="250" t="s">
        <v>910</v>
      </c>
      <c r="P251" s="188" t="s">
        <v>2292</v>
      </c>
      <c r="Q251" s="188" t="s">
        <v>1509</v>
      </c>
      <c r="R251" s="188"/>
    </row>
    <row r="252" spans="1:18" ht="121.5">
      <c r="A252" s="249" t="s">
        <v>1255</v>
      </c>
      <c r="B252" s="250" t="s">
        <v>541</v>
      </c>
      <c r="C252" s="250" t="s">
        <v>517</v>
      </c>
      <c r="D252" s="250" t="s">
        <v>1250</v>
      </c>
      <c r="E252" s="250" t="s">
        <v>2322</v>
      </c>
      <c r="F252" s="250" t="s">
        <v>2323</v>
      </c>
      <c r="G252" s="250" t="s">
        <v>2287</v>
      </c>
      <c r="H252" s="250" t="s">
        <v>2288</v>
      </c>
      <c r="I252" s="250" t="s">
        <v>2303</v>
      </c>
      <c r="J252" s="250" t="s">
        <v>2324</v>
      </c>
      <c r="K252" s="250" t="s">
        <v>2325</v>
      </c>
      <c r="L252" s="250" t="s">
        <v>286</v>
      </c>
      <c r="M252" s="250" t="s">
        <v>910</v>
      </c>
      <c r="N252" s="250" t="s">
        <v>1509</v>
      </c>
      <c r="O252" s="250" t="s">
        <v>910</v>
      </c>
      <c r="P252" s="188" t="s">
        <v>2292</v>
      </c>
      <c r="Q252" s="188" t="s">
        <v>1509</v>
      </c>
      <c r="R252" s="188"/>
    </row>
    <row r="253" spans="1:18" ht="121.5">
      <c r="A253" s="249" t="s">
        <v>1256</v>
      </c>
      <c r="B253" s="250" t="s">
        <v>541</v>
      </c>
      <c r="C253" s="250" t="s">
        <v>517</v>
      </c>
      <c r="D253" s="250" t="s">
        <v>1250</v>
      </c>
      <c r="E253" s="250" t="s">
        <v>2326</v>
      </c>
      <c r="F253" s="250" t="s">
        <v>2327</v>
      </c>
      <c r="G253" s="250" t="s">
        <v>2287</v>
      </c>
      <c r="H253" s="250" t="s">
        <v>2288</v>
      </c>
      <c r="I253" s="250" t="s">
        <v>2303</v>
      </c>
      <c r="J253" s="250" t="s">
        <v>2328</v>
      </c>
      <c r="K253" s="250" t="s">
        <v>2329</v>
      </c>
      <c r="L253" s="250" t="s">
        <v>286</v>
      </c>
      <c r="M253" s="250" t="s">
        <v>910</v>
      </c>
      <c r="N253" s="250" t="s">
        <v>1509</v>
      </c>
      <c r="O253" s="250" t="s">
        <v>910</v>
      </c>
      <c r="P253" s="188" t="s">
        <v>2292</v>
      </c>
      <c r="Q253" s="188" t="s">
        <v>1509</v>
      </c>
      <c r="R253" s="188"/>
    </row>
    <row r="254" spans="1:18" ht="121.5">
      <c r="A254" s="249" t="s">
        <v>1257</v>
      </c>
      <c r="B254" s="250" t="s">
        <v>541</v>
      </c>
      <c r="C254" s="250" t="s">
        <v>517</v>
      </c>
      <c r="D254" s="250" t="s">
        <v>1258</v>
      </c>
      <c r="E254" s="250" t="s">
        <v>2330</v>
      </c>
      <c r="F254" s="250" t="s">
        <v>2331</v>
      </c>
      <c r="G254" s="250" t="s">
        <v>2287</v>
      </c>
      <c r="H254" s="250" t="s">
        <v>2288</v>
      </c>
      <c r="I254" s="250" t="s">
        <v>2332</v>
      </c>
      <c r="J254" s="250" t="s">
        <v>2333</v>
      </c>
      <c r="K254" s="250" t="s">
        <v>2334</v>
      </c>
      <c r="L254" s="250" t="s">
        <v>286</v>
      </c>
      <c r="M254" s="250" t="s">
        <v>910</v>
      </c>
      <c r="N254" s="250" t="s">
        <v>1509</v>
      </c>
      <c r="O254" s="250" t="s">
        <v>910</v>
      </c>
      <c r="P254" s="188" t="s">
        <v>2292</v>
      </c>
      <c r="Q254" s="188" t="s">
        <v>1509</v>
      </c>
      <c r="R254" s="188"/>
    </row>
    <row r="255" spans="1:18" ht="121.5">
      <c r="A255" s="249" t="s">
        <v>1259</v>
      </c>
      <c r="B255" s="250" t="s">
        <v>541</v>
      </c>
      <c r="C255" s="250" t="s">
        <v>517</v>
      </c>
      <c r="D255" s="250" t="s">
        <v>1258</v>
      </c>
      <c r="E255" s="250" t="s">
        <v>2335</v>
      </c>
      <c r="F255" s="250" t="s">
        <v>2336</v>
      </c>
      <c r="G255" s="250" t="s">
        <v>2287</v>
      </c>
      <c r="H255" s="250" t="s">
        <v>2288</v>
      </c>
      <c r="I255" s="250" t="s">
        <v>2332</v>
      </c>
      <c r="J255" s="250" t="s">
        <v>2337</v>
      </c>
      <c r="K255" s="250" t="s">
        <v>2338</v>
      </c>
      <c r="L255" s="250" t="s">
        <v>286</v>
      </c>
      <c r="M255" s="250" t="s">
        <v>910</v>
      </c>
      <c r="N255" s="250" t="s">
        <v>1509</v>
      </c>
      <c r="O255" s="250" t="s">
        <v>910</v>
      </c>
      <c r="P255" s="188" t="s">
        <v>2292</v>
      </c>
      <c r="Q255" s="188" t="s">
        <v>1509</v>
      </c>
      <c r="R255" s="188"/>
    </row>
    <row r="256" spans="1:18" ht="202.5">
      <c r="A256" s="249" t="s">
        <v>614</v>
      </c>
      <c r="B256" s="250" t="s">
        <v>541</v>
      </c>
      <c r="C256" s="250" t="s">
        <v>615</v>
      </c>
      <c r="D256" s="250" t="s">
        <v>616</v>
      </c>
      <c r="E256" s="250"/>
      <c r="F256" s="250"/>
      <c r="G256" s="250" t="s">
        <v>2287</v>
      </c>
      <c r="H256" s="250" t="s">
        <v>2339</v>
      </c>
      <c r="I256" s="250" t="s">
        <v>2340</v>
      </c>
      <c r="J256" s="250"/>
      <c r="K256" s="250"/>
      <c r="L256" s="250" t="s">
        <v>269</v>
      </c>
      <c r="M256" s="250" t="s">
        <v>2031</v>
      </c>
      <c r="N256" s="250" t="s">
        <v>1509</v>
      </c>
      <c r="O256" s="250" t="s">
        <v>2341</v>
      </c>
      <c r="P256" s="188"/>
      <c r="Q256" s="188"/>
      <c r="R256" s="188"/>
    </row>
    <row r="257" spans="1:18" ht="175.5">
      <c r="A257" s="249" t="s">
        <v>617</v>
      </c>
      <c r="B257" s="250" t="s">
        <v>618</v>
      </c>
      <c r="C257" s="250" t="s">
        <v>619</v>
      </c>
      <c r="D257" s="250"/>
      <c r="E257" s="250"/>
      <c r="F257" s="250"/>
      <c r="G257" s="250" t="s">
        <v>2342</v>
      </c>
      <c r="H257" s="250" t="s">
        <v>2343</v>
      </c>
      <c r="I257" s="250"/>
      <c r="J257" s="250"/>
      <c r="K257" s="250"/>
      <c r="L257" s="250" t="s">
        <v>269</v>
      </c>
      <c r="M257" s="250" t="s">
        <v>2344</v>
      </c>
      <c r="N257" s="250" t="s">
        <v>1509</v>
      </c>
      <c r="O257" s="250"/>
      <c r="P257" s="188"/>
      <c r="Q257" s="188"/>
      <c r="R257" s="188"/>
    </row>
    <row r="258" spans="1:18" ht="67.5">
      <c r="A258" s="249" t="s">
        <v>2345</v>
      </c>
      <c r="B258" s="250" t="s">
        <v>621</v>
      </c>
      <c r="C258" s="250" t="s">
        <v>1015</v>
      </c>
      <c r="D258" s="250"/>
      <c r="E258" s="250"/>
      <c r="F258" s="250"/>
      <c r="G258" s="250" t="s">
        <v>2346</v>
      </c>
      <c r="H258" s="250" t="s">
        <v>2347</v>
      </c>
      <c r="I258" s="250"/>
      <c r="J258" s="250"/>
      <c r="K258" s="250"/>
      <c r="L258" s="250" t="s">
        <v>269</v>
      </c>
      <c r="M258" s="250" t="s">
        <v>2348</v>
      </c>
      <c r="N258" s="250" t="s">
        <v>1509</v>
      </c>
      <c r="O258" s="250"/>
      <c r="P258" s="188"/>
      <c r="Q258" s="188"/>
      <c r="R258" s="188"/>
    </row>
    <row r="259" spans="1:18" ht="243">
      <c r="A259" s="249" t="s">
        <v>620</v>
      </c>
      <c r="B259" s="250" t="s">
        <v>621</v>
      </c>
      <c r="C259" s="250" t="s">
        <v>2349</v>
      </c>
      <c r="D259" s="250"/>
      <c r="E259" s="250"/>
      <c r="F259" s="250"/>
      <c r="G259" s="250" t="s">
        <v>2350</v>
      </c>
      <c r="H259" s="250" t="s">
        <v>2351</v>
      </c>
      <c r="I259" s="250"/>
      <c r="J259" s="250"/>
      <c r="K259" s="250"/>
      <c r="L259" s="250" t="s">
        <v>269</v>
      </c>
      <c r="M259" s="250" t="s">
        <v>2352</v>
      </c>
      <c r="N259" s="250" t="s">
        <v>1509</v>
      </c>
      <c r="O259" s="250"/>
      <c r="P259" s="188"/>
      <c r="Q259" s="188"/>
      <c r="R259" s="188"/>
    </row>
    <row r="260" spans="1:18" ht="256.5">
      <c r="A260" s="249" t="s">
        <v>623</v>
      </c>
      <c r="B260" s="250" t="s">
        <v>624</v>
      </c>
      <c r="C260" s="250" t="s">
        <v>625</v>
      </c>
      <c r="D260" s="250" t="s">
        <v>626</v>
      </c>
      <c r="E260" s="250"/>
      <c r="F260" s="250"/>
      <c r="G260" s="250" t="s">
        <v>2353</v>
      </c>
      <c r="H260" s="250" t="s">
        <v>2354</v>
      </c>
      <c r="I260" s="250"/>
      <c r="J260" s="250"/>
      <c r="K260" s="250"/>
      <c r="L260" s="250" t="s">
        <v>269</v>
      </c>
      <c r="M260" s="250" t="s">
        <v>1761</v>
      </c>
      <c r="N260" s="250" t="s">
        <v>1610</v>
      </c>
      <c r="O260" s="250" t="s">
        <v>2355</v>
      </c>
      <c r="P260" s="188"/>
      <c r="Q260" s="188"/>
      <c r="R260" s="188"/>
    </row>
    <row r="261" spans="1:18" ht="256.5">
      <c r="A261" s="249" t="s">
        <v>627</v>
      </c>
      <c r="B261" s="250" t="s">
        <v>624</v>
      </c>
      <c r="C261" s="250" t="s">
        <v>625</v>
      </c>
      <c r="D261" s="250" t="s">
        <v>628</v>
      </c>
      <c r="E261" s="250"/>
      <c r="F261" s="250"/>
      <c r="G261" s="250" t="s">
        <v>2353</v>
      </c>
      <c r="H261" s="250" t="s">
        <v>2354</v>
      </c>
      <c r="I261" s="250"/>
      <c r="J261" s="250"/>
      <c r="K261" s="250"/>
      <c r="L261" s="250" t="s">
        <v>269</v>
      </c>
      <c r="M261" s="250" t="s">
        <v>1761</v>
      </c>
      <c r="N261" s="250" t="s">
        <v>1610</v>
      </c>
      <c r="O261" s="250" t="s">
        <v>2355</v>
      </c>
      <c r="P261" s="188"/>
      <c r="Q261" s="188"/>
      <c r="R261" s="188"/>
    </row>
    <row r="262" spans="1:18" ht="216">
      <c r="A262" s="249" t="s">
        <v>2356</v>
      </c>
      <c r="B262" s="250" t="s">
        <v>624</v>
      </c>
      <c r="C262" s="250" t="s">
        <v>625</v>
      </c>
      <c r="D262" s="250" t="s">
        <v>2357</v>
      </c>
      <c r="E262" s="250"/>
      <c r="F262" s="250"/>
      <c r="G262" s="250" t="s">
        <v>2353</v>
      </c>
      <c r="H262" s="250" t="s">
        <v>2354</v>
      </c>
      <c r="I262" s="250"/>
      <c r="J262" s="250"/>
      <c r="K262" s="250"/>
      <c r="L262" s="250" t="s">
        <v>269</v>
      </c>
      <c r="M262" s="250" t="s">
        <v>1761</v>
      </c>
      <c r="N262" s="250" t="s">
        <v>1610</v>
      </c>
      <c r="O262" s="250" t="s">
        <v>2355</v>
      </c>
      <c r="P262" s="188"/>
      <c r="Q262" s="188"/>
      <c r="R262" s="188"/>
    </row>
    <row r="263" spans="1:18" ht="216">
      <c r="A263" s="249" t="s">
        <v>2358</v>
      </c>
      <c r="B263" s="250" t="s">
        <v>624</v>
      </c>
      <c r="C263" s="250" t="s">
        <v>625</v>
      </c>
      <c r="D263" s="250" t="s">
        <v>2359</v>
      </c>
      <c r="E263" s="250"/>
      <c r="F263" s="250"/>
      <c r="G263" s="250" t="s">
        <v>2353</v>
      </c>
      <c r="H263" s="250" t="s">
        <v>2354</v>
      </c>
      <c r="I263" s="250"/>
      <c r="J263" s="250"/>
      <c r="K263" s="250"/>
      <c r="L263" s="250" t="s">
        <v>269</v>
      </c>
      <c r="M263" s="250" t="s">
        <v>1761</v>
      </c>
      <c r="N263" s="250" t="s">
        <v>1610</v>
      </c>
      <c r="O263" s="250" t="s">
        <v>2355</v>
      </c>
      <c r="P263" s="188"/>
      <c r="Q263" s="188"/>
      <c r="R263" s="188"/>
    </row>
    <row r="264" spans="1:18" ht="310.5">
      <c r="A264" s="249" t="s">
        <v>1260</v>
      </c>
      <c r="B264" s="250" t="s">
        <v>624</v>
      </c>
      <c r="C264" s="250" t="s">
        <v>625</v>
      </c>
      <c r="D264" s="250" t="s">
        <v>1261</v>
      </c>
      <c r="E264" s="250"/>
      <c r="F264" s="250"/>
      <c r="G264" s="250" t="s">
        <v>2353</v>
      </c>
      <c r="H264" s="250" t="s">
        <v>2354</v>
      </c>
      <c r="I264" s="250"/>
      <c r="J264" s="250"/>
      <c r="K264" s="250"/>
      <c r="L264" s="250" t="s">
        <v>269</v>
      </c>
      <c r="M264" s="250" t="s">
        <v>1761</v>
      </c>
      <c r="N264" s="250" t="s">
        <v>1610</v>
      </c>
      <c r="O264" s="250" t="s">
        <v>2360</v>
      </c>
      <c r="P264" s="188"/>
      <c r="Q264" s="188"/>
      <c r="R264" s="188"/>
    </row>
    <row r="265" spans="1:18" ht="189">
      <c r="A265" s="249" t="s">
        <v>629</v>
      </c>
      <c r="B265" s="250" t="s">
        <v>624</v>
      </c>
      <c r="C265" s="250" t="s">
        <v>625</v>
      </c>
      <c r="D265" s="250" t="s">
        <v>630</v>
      </c>
      <c r="E265" s="250"/>
      <c r="F265" s="250"/>
      <c r="G265" s="250" t="s">
        <v>2353</v>
      </c>
      <c r="H265" s="250" t="s">
        <v>2354</v>
      </c>
      <c r="I265" s="250"/>
      <c r="J265" s="250"/>
      <c r="K265" s="250"/>
      <c r="L265" s="250" t="s">
        <v>269</v>
      </c>
      <c r="M265" s="250" t="s">
        <v>1761</v>
      </c>
      <c r="N265" s="250" t="s">
        <v>1610</v>
      </c>
      <c r="O265" s="250" t="s">
        <v>2360</v>
      </c>
      <c r="P265" s="188"/>
      <c r="Q265" s="188"/>
      <c r="R265" s="188"/>
    </row>
    <row r="266" spans="1:18" ht="297">
      <c r="A266" s="249" t="s">
        <v>1262</v>
      </c>
      <c r="B266" s="250" t="s">
        <v>624</v>
      </c>
      <c r="C266" s="250" t="s">
        <v>625</v>
      </c>
      <c r="D266" s="250" t="s">
        <v>1263</v>
      </c>
      <c r="E266" s="250"/>
      <c r="F266" s="250"/>
      <c r="G266" s="250" t="s">
        <v>2353</v>
      </c>
      <c r="H266" s="250" t="s">
        <v>2354</v>
      </c>
      <c r="I266" s="250"/>
      <c r="J266" s="250"/>
      <c r="K266" s="250"/>
      <c r="L266" s="250" t="s">
        <v>269</v>
      </c>
      <c r="M266" s="250" t="s">
        <v>1761</v>
      </c>
      <c r="N266" s="250" t="s">
        <v>1610</v>
      </c>
      <c r="O266" s="250" t="s">
        <v>2360</v>
      </c>
      <c r="P266" s="188"/>
      <c r="Q266" s="188"/>
      <c r="R266" s="188"/>
    </row>
    <row r="267" spans="1:18" ht="148.5">
      <c r="A267" s="249" t="s">
        <v>631</v>
      </c>
      <c r="B267" s="250" t="s">
        <v>632</v>
      </c>
      <c r="C267" s="250" t="s">
        <v>633</v>
      </c>
      <c r="D267" s="250" t="s">
        <v>634</v>
      </c>
      <c r="E267" s="250"/>
      <c r="F267" s="250"/>
      <c r="G267" s="250" t="s">
        <v>2361</v>
      </c>
      <c r="H267" s="250" t="s">
        <v>2362</v>
      </c>
      <c r="I267" s="250" t="s">
        <v>2363</v>
      </c>
      <c r="J267" s="250"/>
      <c r="K267" s="250"/>
      <c r="L267" s="250" t="s">
        <v>1578</v>
      </c>
      <c r="M267" s="250" t="s">
        <v>1730</v>
      </c>
      <c r="N267" s="250" t="s">
        <v>1521</v>
      </c>
      <c r="O267" s="250" t="s">
        <v>2364</v>
      </c>
      <c r="P267" s="188" t="s">
        <v>1730</v>
      </c>
      <c r="Q267" s="188" t="s">
        <v>1521</v>
      </c>
      <c r="R267" s="188" t="s">
        <v>2364</v>
      </c>
    </row>
    <row r="268" spans="1:18" ht="81">
      <c r="A268" s="249" t="s">
        <v>635</v>
      </c>
      <c r="B268" s="250" t="s">
        <v>632</v>
      </c>
      <c r="C268" s="250" t="s">
        <v>636</v>
      </c>
      <c r="D268" s="250" t="s">
        <v>637</v>
      </c>
      <c r="E268" s="250"/>
      <c r="F268" s="250"/>
      <c r="G268" s="250" t="s">
        <v>2365</v>
      </c>
      <c r="H268" s="250" t="s">
        <v>2366</v>
      </c>
      <c r="I268" s="250" t="s">
        <v>2367</v>
      </c>
      <c r="J268" s="250"/>
      <c r="K268" s="250"/>
      <c r="L268" s="250" t="s">
        <v>269</v>
      </c>
      <c r="M268" s="250" t="s">
        <v>1549</v>
      </c>
      <c r="N268" s="250" t="s">
        <v>1521</v>
      </c>
      <c r="O268" s="250" t="s">
        <v>2368</v>
      </c>
      <c r="P268" s="188"/>
      <c r="Q268" s="188"/>
      <c r="R268" s="188"/>
    </row>
    <row r="269" spans="1:18" ht="81">
      <c r="A269" s="249" t="s">
        <v>1264</v>
      </c>
      <c r="B269" s="250" t="s">
        <v>632</v>
      </c>
      <c r="C269" s="250" t="s">
        <v>636</v>
      </c>
      <c r="D269" s="250" t="s">
        <v>1265</v>
      </c>
      <c r="E269" s="250"/>
      <c r="F269" s="250"/>
      <c r="G269" s="250" t="s">
        <v>2365</v>
      </c>
      <c r="H269" s="250" t="s">
        <v>2366</v>
      </c>
      <c r="I269" s="250" t="s">
        <v>2369</v>
      </c>
      <c r="J269" s="250"/>
      <c r="K269" s="250"/>
      <c r="L269" s="250" t="s">
        <v>269</v>
      </c>
      <c r="M269" s="250" t="s">
        <v>1521</v>
      </c>
      <c r="N269" s="250" t="s">
        <v>1521</v>
      </c>
      <c r="O269" s="250" t="s">
        <v>2370</v>
      </c>
      <c r="P269" s="188"/>
      <c r="Q269" s="188"/>
      <c r="R269" s="188"/>
    </row>
    <row r="270" spans="1:18" ht="175.5">
      <c r="A270" s="249" t="s">
        <v>2371</v>
      </c>
      <c r="B270" s="250" t="s">
        <v>2372</v>
      </c>
      <c r="C270" s="250" t="s">
        <v>2373</v>
      </c>
      <c r="D270" s="250"/>
      <c r="E270" s="250"/>
      <c r="F270" s="250"/>
      <c r="G270" s="250" t="s">
        <v>2374</v>
      </c>
      <c r="H270" s="250" t="s">
        <v>2375</v>
      </c>
      <c r="I270" s="250" t="s">
        <v>2376</v>
      </c>
      <c r="J270" s="250"/>
      <c r="K270" s="250"/>
      <c r="L270" s="250" t="s">
        <v>269</v>
      </c>
      <c r="M270" s="250" t="s">
        <v>2377</v>
      </c>
      <c r="N270" s="250" t="s">
        <v>1509</v>
      </c>
      <c r="O270" s="250" t="s">
        <v>2377</v>
      </c>
      <c r="P270" s="188"/>
      <c r="Q270" s="188"/>
      <c r="R270" s="188"/>
    </row>
    <row r="271" spans="1:18" ht="135">
      <c r="A271" s="249" t="s">
        <v>638</v>
      </c>
      <c r="B271" s="250" t="s">
        <v>639</v>
      </c>
      <c r="C271" s="250" t="s">
        <v>640</v>
      </c>
      <c r="D271" s="250" t="s">
        <v>641</v>
      </c>
      <c r="E271" s="250" t="s">
        <v>2378</v>
      </c>
      <c r="F271" s="250" t="s">
        <v>2379</v>
      </c>
      <c r="G271" s="250" t="s">
        <v>2380</v>
      </c>
      <c r="H271" s="250" t="s">
        <v>2381</v>
      </c>
      <c r="I271" s="250" t="s">
        <v>2382</v>
      </c>
      <c r="J271" s="250" t="s">
        <v>2383</v>
      </c>
      <c r="K271" s="250" t="s">
        <v>2384</v>
      </c>
      <c r="L271" s="250" t="s">
        <v>269</v>
      </c>
      <c r="M271" s="250" t="s">
        <v>2385</v>
      </c>
      <c r="N271" s="250" t="s">
        <v>1509</v>
      </c>
      <c r="O271" s="250"/>
      <c r="P271" s="188"/>
      <c r="Q271" s="188"/>
      <c r="R271" s="188"/>
    </row>
    <row r="272" spans="1:18" ht="135">
      <c r="A272" s="249" t="s">
        <v>642</v>
      </c>
      <c r="B272" s="250" t="s">
        <v>639</v>
      </c>
      <c r="C272" s="250" t="s">
        <v>643</v>
      </c>
      <c r="D272" s="250" t="s">
        <v>644</v>
      </c>
      <c r="E272" s="250" t="s">
        <v>2386</v>
      </c>
      <c r="F272" s="250" t="s">
        <v>2387</v>
      </c>
      <c r="G272" s="250" t="s">
        <v>2388</v>
      </c>
      <c r="H272" s="250" t="s">
        <v>2381</v>
      </c>
      <c r="I272" s="250" t="s">
        <v>2389</v>
      </c>
      <c r="J272" s="250" t="s">
        <v>2390</v>
      </c>
      <c r="K272" s="250" t="s">
        <v>2391</v>
      </c>
      <c r="L272" s="250" t="s">
        <v>269</v>
      </c>
      <c r="M272" s="250" t="s">
        <v>2385</v>
      </c>
      <c r="N272" s="250" t="s">
        <v>1509</v>
      </c>
      <c r="O272" s="250"/>
      <c r="P272" s="188"/>
      <c r="Q272" s="188"/>
      <c r="R272" s="188"/>
    </row>
    <row r="273" spans="1:18" ht="135">
      <c r="A273" s="249" t="s">
        <v>645</v>
      </c>
      <c r="B273" s="250" t="s">
        <v>639</v>
      </c>
      <c r="C273" s="250" t="s">
        <v>643</v>
      </c>
      <c r="D273" s="250" t="s">
        <v>646</v>
      </c>
      <c r="E273" s="250" t="s">
        <v>2392</v>
      </c>
      <c r="F273" s="250" t="s">
        <v>2393</v>
      </c>
      <c r="G273" s="250" t="s">
        <v>2388</v>
      </c>
      <c r="H273" s="250" t="s">
        <v>2381</v>
      </c>
      <c r="I273" s="250" t="s">
        <v>2394</v>
      </c>
      <c r="J273" s="250" t="s">
        <v>2395</v>
      </c>
      <c r="K273" s="250" t="s">
        <v>2396</v>
      </c>
      <c r="L273" s="250" t="s">
        <v>269</v>
      </c>
      <c r="M273" s="250" t="s">
        <v>2385</v>
      </c>
      <c r="N273" s="250" t="s">
        <v>1509</v>
      </c>
      <c r="O273" s="250"/>
      <c r="P273" s="188"/>
      <c r="Q273" s="188"/>
      <c r="R273" s="188"/>
    </row>
    <row r="274" spans="1:18" ht="135">
      <c r="A274" s="249" t="s">
        <v>647</v>
      </c>
      <c r="B274" s="250" t="s">
        <v>639</v>
      </c>
      <c r="C274" s="250" t="s">
        <v>643</v>
      </c>
      <c r="D274" s="250" t="s">
        <v>648</v>
      </c>
      <c r="E274" s="250" t="s">
        <v>2397</v>
      </c>
      <c r="F274" s="250" t="s">
        <v>2398</v>
      </c>
      <c r="G274" s="250" t="s">
        <v>2399</v>
      </c>
      <c r="H274" s="250" t="s">
        <v>2381</v>
      </c>
      <c r="I274" s="250" t="s">
        <v>2400</v>
      </c>
      <c r="J274" s="250" t="s">
        <v>2401</v>
      </c>
      <c r="K274" s="250" t="s">
        <v>2402</v>
      </c>
      <c r="L274" s="250" t="s">
        <v>269</v>
      </c>
      <c r="M274" s="250" t="s">
        <v>2385</v>
      </c>
      <c r="N274" s="250" t="s">
        <v>1509</v>
      </c>
      <c r="O274" s="250"/>
      <c r="P274" s="188"/>
      <c r="Q274" s="188"/>
      <c r="R274" s="188"/>
    </row>
    <row r="275" spans="1:18" ht="148.5">
      <c r="A275" s="249" t="s">
        <v>649</v>
      </c>
      <c r="B275" s="250" t="s">
        <v>650</v>
      </c>
      <c r="C275" s="250" t="s">
        <v>651</v>
      </c>
      <c r="D275" s="250" t="s">
        <v>652</v>
      </c>
      <c r="E275" s="250" t="s">
        <v>2403</v>
      </c>
      <c r="F275" s="250"/>
      <c r="G275" s="250" t="s">
        <v>2404</v>
      </c>
      <c r="H275" s="250" t="s">
        <v>2405</v>
      </c>
      <c r="I275" s="250" t="s">
        <v>2406</v>
      </c>
      <c r="J275" s="250"/>
      <c r="K275" s="250"/>
      <c r="L275" s="250" t="s">
        <v>1578</v>
      </c>
      <c r="M275" s="250" t="s">
        <v>317</v>
      </c>
      <c r="N275" s="250" t="s">
        <v>1509</v>
      </c>
      <c r="O275" s="250" t="s">
        <v>2407</v>
      </c>
      <c r="P275" s="188" t="s">
        <v>317</v>
      </c>
      <c r="Q275" s="188" t="s">
        <v>317</v>
      </c>
      <c r="R275" s="188" t="s">
        <v>2408</v>
      </c>
    </row>
    <row r="276" spans="1:18" ht="175.5">
      <c r="A276" s="249" t="s">
        <v>653</v>
      </c>
      <c r="B276" s="250" t="s">
        <v>654</v>
      </c>
      <c r="C276" s="250" t="s">
        <v>491</v>
      </c>
      <c r="D276" s="250" t="s">
        <v>655</v>
      </c>
      <c r="E276" s="250"/>
      <c r="F276" s="250"/>
      <c r="G276" s="250" t="s">
        <v>2409</v>
      </c>
      <c r="H276" s="250" t="s">
        <v>2410</v>
      </c>
      <c r="I276" s="250" t="s">
        <v>2411</v>
      </c>
      <c r="J276" s="250"/>
      <c r="K276" s="250"/>
      <c r="L276" s="250" t="s">
        <v>269</v>
      </c>
      <c r="M276" s="250" t="s">
        <v>2412</v>
      </c>
      <c r="N276" s="250" t="s">
        <v>1509</v>
      </c>
      <c r="O276" s="250"/>
      <c r="P276" s="188" t="s">
        <v>1509</v>
      </c>
      <c r="Q276" s="188" t="s">
        <v>1509</v>
      </c>
      <c r="R276" s="188" t="s">
        <v>393</v>
      </c>
    </row>
    <row r="277" spans="1:18" ht="135">
      <c r="A277" s="249" t="s">
        <v>1266</v>
      </c>
      <c r="B277" s="250" t="s">
        <v>654</v>
      </c>
      <c r="C277" s="250" t="s">
        <v>1267</v>
      </c>
      <c r="D277" s="250" t="s">
        <v>1268</v>
      </c>
      <c r="E277" s="250"/>
      <c r="F277" s="250"/>
      <c r="G277" s="250" t="s">
        <v>2409</v>
      </c>
      <c r="H277" s="250" t="s">
        <v>2413</v>
      </c>
      <c r="I277" s="250" t="s">
        <v>2414</v>
      </c>
      <c r="J277" s="250"/>
      <c r="K277" s="250"/>
      <c r="L277" s="250" t="s">
        <v>269</v>
      </c>
      <c r="M277" s="250" t="s">
        <v>2415</v>
      </c>
      <c r="N277" s="250" t="s">
        <v>1610</v>
      </c>
      <c r="O277" s="250"/>
      <c r="P277" s="188" t="s">
        <v>393</v>
      </c>
      <c r="Q277" s="188" t="s">
        <v>393</v>
      </c>
      <c r="R277" s="188"/>
    </row>
    <row r="278" spans="1:18" ht="94.5">
      <c r="A278" s="249" t="s">
        <v>2416</v>
      </c>
      <c r="B278" s="250" t="s">
        <v>654</v>
      </c>
      <c r="C278" s="250" t="s">
        <v>2417</v>
      </c>
      <c r="D278" s="250" t="s">
        <v>2418</v>
      </c>
      <c r="E278" s="250"/>
      <c r="F278" s="250"/>
      <c r="G278" s="250" t="s">
        <v>2409</v>
      </c>
      <c r="H278" s="250" t="s">
        <v>2419</v>
      </c>
      <c r="I278" s="250" t="s">
        <v>2420</v>
      </c>
      <c r="J278" s="250"/>
      <c r="K278" s="250"/>
      <c r="L278" s="250" t="s">
        <v>269</v>
      </c>
      <c r="M278" s="250" t="s">
        <v>1650</v>
      </c>
      <c r="N278" s="250" t="s">
        <v>393</v>
      </c>
      <c r="O278" s="250"/>
      <c r="P278" s="188" t="s">
        <v>393</v>
      </c>
      <c r="Q278" s="188" t="s">
        <v>393</v>
      </c>
      <c r="R278" s="188"/>
    </row>
    <row r="279" spans="1:18" ht="94.5">
      <c r="A279" s="249" t="s">
        <v>2421</v>
      </c>
      <c r="B279" s="250" t="s">
        <v>654</v>
      </c>
      <c r="C279" s="250" t="s">
        <v>2417</v>
      </c>
      <c r="D279" s="250" t="s">
        <v>2422</v>
      </c>
      <c r="E279" s="250"/>
      <c r="F279" s="250"/>
      <c r="G279" s="250" t="s">
        <v>2409</v>
      </c>
      <c r="H279" s="250" t="s">
        <v>2419</v>
      </c>
      <c r="I279" s="250" t="s">
        <v>2422</v>
      </c>
      <c r="J279" s="250"/>
      <c r="K279" s="250"/>
      <c r="L279" s="250" t="s">
        <v>269</v>
      </c>
      <c r="M279" s="250" t="s">
        <v>1650</v>
      </c>
      <c r="N279" s="250" t="s">
        <v>393</v>
      </c>
      <c r="O279" s="250"/>
      <c r="P279" s="188" t="s">
        <v>393</v>
      </c>
      <c r="Q279" s="188" t="s">
        <v>393</v>
      </c>
      <c r="R279" s="188"/>
    </row>
    <row r="280" spans="1:18" ht="202.5">
      <c r="A280" s="249" t="s">
        <v>656</v>
      </c>
      <c r="B280" s="250" t="s">
        <v>654</v>
      </c>
      <c r="C280" s="250" t="s">
        <v>657</v>
      </c>
      <c r="D280" s="250" t="s">
        <v>658</v>
      </c>
      <c r="E280" s="250" t="s">
        <v>2423</v>
      </c>
      <c r="F280" s="250"/>
      <c r="G280" s="250" t="s">
        <v>2409</v>
      </c>
      <c r="H280" s="250" t="s">
        <v>2424</v>
      </c>
      <c r="I280" s="250" t="s">
        <v>2425</v>
      </c>
      <c r="J280" s="250"/>
      <c r="K280" s="250"/>
      <c r="L280" s="250" t="s">
        <v>269</v>
      </c>
      <c r="M280" s="250" t="s">
        <v>2426</v>
      </c>
      <c r="N280" s="250" t="s">
        <v>393</v>
      </c>
      <c r="O280" s="250" t="s">
        <v>2427</v>
      </c>
      <c r="P280" s="188" t="s">
        <v>393</v>
      </c>
      <c r="Q280" s="188" t="s">
        <v>393</v>
      </c>
      <c r="R280" s="188"/>
    </row>
    <row r="281" spans="1:18" ht="121.5">
      <c r="A281" s="249" t="s">
        <v>659</v>
      </c>
      <c r="B281" s="250" t="s">
        <v>654</v>
      </c>
      <c r="C281" s="250" t="s">
        <v>660</v>
      </c>
      <c r="D281" s="250" t="s">
        <v>661</v>
      </c>
      <c r="E281" s="250"/>
      <c r="F281" s="250"/>
      <c r="G281" s="250" t="s">
        <v>2409</v>
      </c>
      <c r="H281" s="250" t="s">
        <v>2428</v>
      </c>
      <c r="I281" s="250" t="s">
        <v>2429</v>
      </c>
      <c r="J281" s="250"/>
      <c r="K281" s="250"/>
      <c r="L281" s="250" t="s">
        <v>269</v>
      </c>
      <c r="M281" s="250" t="s">
        <v>2430</v>
      </c>
      <c r="N281" s="250" t="s">
        <v>1509</v>
      </c>
      <c r="O281" s="250"/>
      <c r="P281" s="188" t="s">
        <v>393</v>
      </c>
      <c r="Q281" s="188" t="s">
        <v>393</v>
      </c>
      <c r="R281" s="188"/>
    </row>
    <row r="282" spans="1:18" ht="135">
      <c r="A282" s="249" t="s">
        <v>662</v>
      </c>
      <c r="B282" s="250" t="s">
        <v>654</v>
      </c>
      <c r="C282" s="250" t="s">
        <v>663</v>
      </c>
      <c r="D282" s="250"/>
      <c r="E282" s="250" t="s">
        <v>2431</v>
      </c>
      <c r="F282" s="250"/>
      <c r="G282" s="250" t="s">
        <v>2409</v>
      </c>
      <c r="H282" s="250" t="s">
        <v>2432</v>
      </c>
      <c r="I282" s="250" t="s">
        <v>2433</v>
      </c>
      <c r="J282" s="250"/>
      <c r="K282" s="250"/>
      <c r="L282" s="250" t="s">
        <v>269</v>
      </c>
      <c r="M282" s="250" t="s">
        <v>2434</v>
      </c>
      <c r="N282" s="250" t="s">
        <v>525</v>
      </c>
      <c r="O282" s="250"/>
      <c r="P282" s="188" t="s">
        <v>393</v>
      </c>
      <c r="Q282" s="188" t="s">
        <v>393</v>
      </c>
      <c r="R282" s="188"/>
    </row>
    <row r="283" spans="1:18" ht="108">
      <c r="A283" s="249" t="s">
        <v>664</v>
      </c>
      <c r="B283" s="250" t="s">
        <v>654</v>
      </c>
      <c r="C283" s="250" t="s">
        <v>665</v>
      </c>
      <c r="D283" s="250" t="s">
        <v>666</v>
      </c>
      <c r="E283" s="250"/>
      <c r="F283" s="250"/>
      <c r="G283" s="250" t="s">
        <v>2409</v>
      </c>
      <c r="H283" s="250" t="s">
        <v>2435</v>
      </c>
      <c r="I283" s="250" t="s">
        <v>2436</v>
      </c>
      <c r="J283" s="250"/>
      <c r="K283" s="250"/>
      <c r="L283" s="250" t="s">
        <v>269</v>
      </c>
      <c r="M283" s="250" t="s">
        <v>1650</v>
      </c>
      <c r="N283" s="250" t="s">
        <v>1509</v>
      </c>
      <c r="O283" s="250"/>
      <c r="P283" s="188" t="s">
        <v>393</v>
      </c>
      <c r="Q283" s="188" t="s">
        <v>393</v>
      </c>
      <c r="R283" s="188"/>
    </row>
    <row r="284" spans="1:18" ht="148.5">
      <c r="A284" s="249" t="s">
        <v>2437</v>
      </c>
      <c r="B284" s="250" t="s">
        <v>2438</v>
      </c>
      <c r="C284" s="250" t="s">
        <v>2439</v>
      </c>
      <c r="D284" s="250" t="s">
        <v>2440</v>
      </c>
      <c r="E284" s="250" t="s">
        <v>2440</v>
      </c>
      <c r="F284" s="250"/>
      <c r="G284" s="250" t="s">
        <v>2409</v>
      </c>
      <c r="H284" s="250" t="s">
        <v>2441</v>
      </c>
      <c r="I284" s="250" t="s">
        <v>2442</v>
      </c>
      <c r="J284" s="250"/>
      <c r="K284" s="250" t="s">
        <v>2443</v>
      </c>
      <c r="L284" s="250" t="s">
        <v>1578</v>
      </c>
      <c r="M284" s="250" t="s">
        <v>2444</v>
      </c>
      <c r="N284" s="250" t="s">
        <v>1509</v>
      </c>
      <c r="O284" s="250"/>
      <c r="P284" s="188" t="s">
        <v>2444</v>
      </c>
      <c r="Q284" s="188" t="s">
        <v>1509</v>
      </c>
      <c r="R284" s="188"/>
    </row>
    <row r="285" spans="1:18" ht="121.5">
      <c r="A285" s="249" t="s">
        <v>2445</v>
      </c>
      <c r="B285" s="250" t="s">
        <v>2446</v>
      </c>
      <c r="C285" s="250" t="s">
        <v>2447</v>
      </c>
      <c r="D285" s="250" t="s">
        <v>2448</v>
      </c>
      <c r="E285" s="250"/>
      <c r="F285" s="250"/>
      <c r="G285" s="250" t="s">
        <v>2449</v>
      </c>
      <c r="H285" s="250" t="s">
        <v>1666</v>
      </c>
      <c r="I285" s="250"/>
      <c r="J285" s="250"/>
      <c r="K285" s="250"/>
      <c r="L285" s="250" t="s">
        <v>286</v>
      </c>
      <c r="M285" s="250"/>
      <c r="N285" s="250"/>
      <c r="O285" s="250"/>
      <c r="P285" s="188" t="s">
        <v>1527</v>
      </c>
      <c r="Q285" s="188" t="s">
        <v>1509</v>
      </c>
      <c r="R285" s="188"/>
    </row>
    <row r="286" spans="1:18" ht="162">
      <c r="A286" s="249" t="s">
        <v>667</v>
      </c>
      <c r="B286" s="250" t="s">
        <v>2450</v>
      </c>
      <c r="C286" s="250" t="s">
        <v>669</v>
      </c>
      <c r="D286" s="250" t="s">
        <v>670</v>
      </c>
      <c r="E286" s="250"/>
      <c r="F286" s="250"/>
      <c r="G286" s="250" t="s">
        <v>2451</v>
      </c>
      <c r="H286" s="250" t="s">
        <v>2452</v>
      </c>
      <c r="I286" s="250" t="s">
        <v>2453</v>
      </c>
      <c r="J286" s="250"/>
      <c r="K286" s="250"/>
      <c r="L286" s="250" t="s">
        <v>2454</v>
      </c>
      <c r="M286" s="250" t="s">
        <v>2455</v>
      </c>
      <c r="N286" s="250" t="s">
        <v>2456</v>
      </c>
      <c r="O286" s="250"/>
      <c r="P286" s="188" t="s">
        <v>2455</v>
      </c>
      <c r="Q286" s="188" t="s">
        <v>2456</v>
      </c>
      <c r="R286" s="188"/>
    </row>
    <row r="287" spans="1:18" ht="162">
      <c r="A287" s="249" t="s">
        <v>674</v>
      </c>
      <c r="B287" s="250" t="s">
        <v>2450</v>
      </c>
      <c r="C287" s="250" t="s">
        <v>669</v>
      </c>
      <c r="D287" s="250" t="s">
        <v>675</v>
      </c>
      <c r="E287" s="250"/>
      <c r="F287" s="250"/>
      <c r="G287" s="250" t="s">
        <v>2451</v>
      </c>
      <c r="H287" s="250" t="s">
        <v>2452</v>
      </c>
      <c r="I287" s="250" t="s">
        <v>2457</v>
      </c>
      <c r="J287" s="250"/>
      <c r="K287" s="250"/>
      <c r="L287" s="250" t="s">
        <v>2454</v>
      </c>
      <c r="M287" s="250" t="s">
        <v>2455</v>
      </c>
      <c r="N287" s="250" t="s">
        <v>2456</v>
      </c>
      <c r="O287" s="250"/>
      <c r="P287" s="188" t="s">
        <v>2455</v>
      </c>
      <c r="Q287" s="188" t="s">
        <v>2456</v>
      </c>
      <c r="R287" s="188"/>
    </row>
    <row r="288" spans="1:18" ht="337.5">
      <c r="A288" s="249" t="s">
        <v>676</v>
      </c>
      <c r="B288" s="250" t="s">
        <v>677</v>
      </c>
      <c r="C288" s="250" t="s">
        <v>303</v>
      </c>
      <c r="D288" s="250" t="s">
        <v>678</v>
      </c>
      <c r="E288" s="250"/>
      <c r="F288" s="250"/>
      <c r="G288" s="250" t="s">
        <v>2458</v>
      </c>
      <c r="H288" s="250" t="s">
        <v>2459</v>
      </c>
      <c r="I288" s="250" t="s">
        <v>2460</v>
      </c>
      <c r="J288" s="250"/>
      <c r="K288" s="250"/>
      <c r="L288" s="250" t="s">
        <v>1578</v>
      </c>
      <c r="M288" s="250" t="s">
        <v>2461</v>
      </c>
      <c r="N288" s="250" t="s">
        <v>1509</v>
      </c>
      <c r="O288" s="250"/>
      <c r="P288" s="188" t="s">
        <v>2462</v>
      </c>
      <c r="Q288" s="188" t="s">
        <v>1509</v>
      </c>
      <c r="R288" s="188"/>
    </row>
    <row r="289" spans="1:18" ht="337.5">
      <c r="A289" s="249" t="s">
        <v>679</v>
      </c>
      <c r="B289" s="250" t="s">
        <v>677</v>
      </c>
      <c r="C289" s="250" t="s">
        <v>303</v>
      </c>
      <c r="D289" s="250" t="s">
        <v>680</v>
      </c>
      <c r="E289" s="250"/>
      <c r="F289" s="250"/>
      <c r="G289" s="250" t="s">
        <v>2458</v>
      </c>
      <c r="H289" s="250" t="s">
        <v>2459</v>
      </c>
      <c r="I289" s="250" t="s">
        <v>2463</v>
      </c>
      <c r="J289" s="250"/>
      <c r="K289" s="250"/>
      <c r="L289" s="250" t="s">
        <v>1578</v>
      </c>
      <c r="M289" s="250" t="s">
        <v>2461</v>
      </c>
      <c r="N289" s="250" t="s">
        <v>1509</v>
      </c>
      <c r="O289" s="250"/>
      <c r="P289" s="188" t="s">
        <v>2462</v>
      </c>
      <c r="Q289" s="188" t="s">
        <v>1509</v>
      </c>
      <c r="R289" s="188"/>
    </row>
    <row r="290" spans="1:18" ht="337.5">
      <c r="A290" s="249" t="s">
        <v>681</v>
      </c>
      <c r="B290" s="250" t="s">
        <v>677</v>
      </c>
      <c r="C290" s="250" t="s">
        <v>303</v>
      </c>
      <c r="D290" s="250" t="s">
        <v>682</v>
      </c>
      <c r="E290" s="250"/>
      <c r="F290" s="250"/>
      <c r="G290" s="250" t="s">
        <v>2458</v>
      </c>
      <c r="H290" s="250" t="s">
        <v>2459</v>
      </c>
      <c r="I290" s="250" t="s">
        <v>2464</v>
      </c>
      <c r="J290" s="250"/>
      <c r="K290" s="250"/>
      <c r="L290" s="250" t="s">
        <v>1578</v>
      </c>
      <c r="M290" s="250" t="s">
        <v>2461</v>
      </c>
      <c r="N290" s="250" t="s">
        <v>1509</v>
      </c>
      <c r="O290" s="250"/>
      <c r="P290" s="188" t="s">
        <v>2462</v>
      </c>
      <c r="Q290" s="188" t="s">
        <v>1509</v>
      </c>
      <c r="R290" s="188"/>
    </row>
    <row r="291" spans="1:18" ht="121.5">
      <c r="A291" s="249" t="s">
        <v>1269</v>
      </c>
      <c r="B291" s="250" t="s">
        <v>677</v>
      </c>
      <c r="C291" s="250" t="s">
        <v>1270</v>
      </c>
      <c r="D291" s="250" t="s">
        <v>1271</v>
      </c>
      <c r="E291" s="250"/>
      <c r="F291" s="250"/>
      <c r="G291" s="250" t="s">
        <v>2465</v>
      </c>
      <c r="H291" s="250" t="s">
        <v>2466</v>
      </c>
      <c r="I291" s="250" t="s">
        <v>2467</v>
      </c>
      <c r="J291" s="250"/>
      <c r="K291" s="250"/>
      <c r="L291" s="250" t="s">
        <v>286</v>
      </c>
      <c r="M291" s="250"/>
      <c r="N291" s="250"/>
      <c r="O291" s="250"/>
      <c r="P291" s="188" t="s">
        <v>2468</v>
      </c>
      <c r="Q291" s="188" t="s">
        <v>1509</v>
      </c>
      <c r="R291" s="188"/>
    </row>
    <row r="292" spans="1:18" ht="81">
      <c r="A292" s="249" t="s">
        <v>2469</v>
      </c>
      <c r="B292" s="250" t="s">
        <v>2470</v>
      </c>
      <c r="C292" s="250" t="s">
        <v>522</v>
      </c>
      <c r="D292" s="250"/>
      <c r="E292" s="250"/>
      <c r="F292" s="250"/>
      <c r="G292" s="250" t="s">
        <v>2471</v>
      </c>
      <c r="H292" s="250" t="s">
        <v>2472</v>
      </c>
      <c r="I292" s="250"/>
      <c r="J292" s="250"/>
      <c r="K292" s="250"/>
      <c r="L292" s="250" t="s">
        <v>269</v>
      </c>
      <c r="M292" s="250" t="s">
        <v>1521</v>
      </c>
      <c r="N292" s="250" t="s">
        <v>1521</v>
      </c>
      <c r="O292" s="250" t="s">
        <v>2473</v>
      </c>
      <c r="P292" s="188"/>
      <c r="Q292" s="188"/>
      <c r="R292" s="188"/>
    </row>
    <row r="293" spans="1:18" ht="85.5">
      <c r="A293" s="249" t="s">
        <v>683</v>
      </c>
      <c r="B293" s="250" t="s">
        <v>684</v>
      </c>
      <c r="C293" s="250" t="s">
        <v>365</v>
      </c>
      <c r="D293" s="250"/>
      <c r="E293" s="250"/>
      <c r="F293" s="250"/>
      <c r="G293" s="250" t="s">
        <v>2474</v>
      </c>
      <c r="H293" s="250" t="s">
        <v>1960</v>
      </c>
      <c r="I293" s="250"/>
      <c r="J293" s="250"/>
      <c r="K293" s="250"/>
      <c r="L293" s="250" t="s">
        <v>286</v>
      </c>
      <c r="M293" s="250"/>
      <c r="N293" s="250"/>
      <c r="O293" s="250"/>
      <c r="P293" s="188" t="s">
        <v>2475</v>
      </c>
      <c r="Q293" s="188" t="s">
        <v>1509</v>
      </c>
      <c r="R293" s="188"/>
    </row>
    <row r="294" spans="1:18" ht="148.5">
      <c r="A294" s="249" t="s">
        <v>685</v>
      </c>
      <c r="B294" s="250" t="s">
        <v>686</v>
      </c>
      <c r="C294" s="250" t="s">
        <v>687</v>
      </c>
      <c r="D294" s="250" t="s">
        <v>688</v>
      </c>
      <c r="E294" s="250" t="s">
        <v>2476</v>
      </c>
      <c r="F294" s="250" t="s">
        <v>2476</v>
      </c>
      <c r="G294" s="250" t="s">
        <v>2477</v>
      </c>
      <c r="H294" s="250" t="s">
        <v>2478</v>
      </c>
      <c r="I294" s="250" t="s">
        <v>2479</v>
      </c>
      <c r="J294" s="250" t="s">
        <v>2476</v>
      </c>
      <c r="K294" s="250" t="s">
        <v>2476</v>
      </c>
      <c r="L294" s="250" t="s">
        <v>1578</v>
      </c>
      <c r="M294" s="250" t="s">
        <v>2480</v>
      </c>
      <c r="N294" s="250" t="s">
        <v>1509</v>
      </c>
      <c r="O294" s="250" t="s">
        <v>2481</v>
      </c>
      <c r="P294" s="188" t="s">
        <v>2480</v>
      </c>
      <c r="Q294" s="188" t="s">
        <v>1509</v>
      </c>
      <c r="R294" s="188"/>
    </row>
    <row r="295" spans="1:18" ht="189">
      <c r="A295" s="249" t="s">
        <v>2482</v>
      </c>
      <c r="B295" s="250" t="s">
        <v>686</v>
      </c>
      <c r="C295" s="250" t="s">
        <v>2483</v>
      </c>
      <c r="D295" s="250" t="s">
        <v>2484</v>
      </c>
      <c r="E295" s="250" t="s">
        <v>2485</v>
      </c>
      <c r="F295" s="250" t="s">
        <v>2485</v>
      </c>
      <c r="G295" s="250" t="s">
        <v>2486</v>
      </c>
      <c r="H295" s="250" t="s">
        <v>2487</v>
      </c>
      <c r="I295" s="250" t="s">
        <v>2488</v>
      </c>
      <c r="J295" s="250" t="s">
        <v>2489</v>
      </c>
      <c r="K295" s="250" t="s">
        <v>2489</v>
      </c>
      <c r="L295" s="250" t="s">
        <v>1578</v>
      </c>
      <c r="M295" s="250" t="s">
        <v>2490</v>
      </c>
      <c r="N295" s="250" t="s">
        <v>1521</v>
      </c>
      <c r="O295" s="250" t="s">
        <v>2491</v>
      </c>
      <c r="P295" s="188" t="s">
        <v>2490</v>
      </c>
      <c r="Q295" s="188" t="s">
        <v>1521</v>
      </c>
      <c r="R295" s="188"/>
    </row>
    <row r="296" spans="1:18" ht="229.5">
      <c r="A296" s="249" t="s">
        <v>2492</v>
      </c>
      <c r="B296" s="250" t="s">
        <v>686</v>
      </c>
      <c r="C296" s="250" t="s">
        <v>2483</v>
      </c>
      <c r="D296" s="250" t="s">
        <v>2493</v>
      </c>
      <c r="E296" s="250" t="s">
        <v>2494</v>
      </c>
      <c r="F296" s="250" t="s">
        <v>2494</v>
      </c>
      <c r="G296" s="250" t="s">
        <v>2486</v>
      </c>
      <c r="H296" s="250" t="s">
        <v>2487</v>
      </c>
      <c r="I296" s="250" t="s">
        <v>2495</v>
      </c>
      <c r="J296" s="250" t="s">
        <v>2496</v>
      </c>
      <c r="K296" s="250" t="s">
        <v>2496</v>
      </c>
      <c r="L296" s="250" t="s">
        <v>1578</v>
      </c>
      <c r="M296" s="250" t="s">
        <v>2490</v>
      </c>
      <c r="N296" s="250" t="s">
        <v>1521</v>
      </c>
      <c r="O296" s="250" t="s">
        <v>2491</v>
      </c>
      <c r="P296" s="188" t="s">
        <v>2490</v>
      </c>
      <c r="Q296" s="188" t="s">
        <v>1521</v>
      </c>
      <c r="R296" s="188"/>
    </row>
    <row r="297" spans="1:18" ht="175.5">
      <c r="A297" s="249" t="s">
        <v>689</v>
      </c>
      <c r="B297" s="250" t="s">
        <v>686</v>
      </c>
      <c r="C297" s="250" t="s">
        <v>690</v>
      </c>
      <c r="D297" s="250" t="s">
        <v>691</v>
      </c>
      <c r="E297" s="250" t="s">
        <v>2497</v>
      </c>
      <c r="F297" s="250" t="s">
        <v>2497</v>
      </c>
      <c r="G297" s="250" t="s">
        <v>2486</v>
      </c>
      <c r="H297" s="250" t="s">
        <v>2498</v>
      </c>
      <c r="I297" s="250" t="s">
        <v>2499</v>
      </c>
      <c r="J297" s="250" t="s">
        <v>2500</v>
      </c>
      <c r="K297" s="250" t="s">
        <v>2500</v>
      </c>
      <c r="L297" s="250" t="s">
        <v>1578</v>
      </c>
      <c r="M297" s="250" t="s">
        <v>2490</v>
      </c>
      <c r="N297" s="250" t="s">
        <v>1521</v>
      </c>
      <c r="O297" s="250" t="s">
        <v>2491</v>
      </c>
      <c r="P297" s="188" t="s">
        <v>2490</v>
      </c>
      <c r="Q297" s="188" t="s">
        <v>1521</v>
      </c>
      <c r="R297" s="188"/>
    </row>
    <row r="298" spans="1:18" ht="283.5">
      <c r="A298" s="249" t="s">
        <v>1273</v>
      </c>
      <c r="B298" s="250" t="s">
        <v>686</v>
      </c>
      <c r="C298" s="250" t="s">
        <v>349</v>
      </c>
      <c r="D298" s="250" t="s">
        <v>688</v>
      </c>
      <c r="E298" s="250" t="s">
        <v>2501</v>
      </c>
      <c r="F298" s="250" t="s">
        <v>2501</v>
      </c>
      <c r="G298" s="250" t="s">
        <v>2486</v>
      </c>
      <c r="H298" s="250" t="s">
        <v>1759</v>
      </c>
      <c r="I298" s="250" t="s">
        <v>2502</v>
      </c>
      <c r="J298" s="250" t="s">
        <v>2476</v>
      </c>
      <c r="K298" s="250" t="s">
        <v>2476</v>
      </c>
      <c r="L298" s="250" t="s">
        <v>1578</v>
      </c>
      <c r="M298" s="250" t="s">
        <v>2480</v>
      </c>
      <c r="N298" s="250" t="s">
        <v>1509</v>
      </c>
      <c r="O298" s="250" t="s">
        <v>2503</v>
      </c>
      <c r="P298" s="188" t="s">
        <v>2480</v>
      </c>
      <c r="Q298" s="188" t="s">
        <v>1509</v>
      </c>
      <c r="R298" s="188"/>
    </row>
    <row r="299" spans="1:18" ht="189">
      <c r="A299" s="249" t="s">
        <v>1274</v>
      </c>
      <c r="B299" s="250" t="s">
        <v>686</v>
      </c>
      <c r="C299" s="250" t="s">
        <v>1234</v>
      </c>
      <c r="D299" s="250" t="s">
        <v>1275</v>
      </c>
      <c r="E299" s="250" t="s">
        <v>2504</v>
      </c>
      <c r="F299" s="250" t="s">
        <v>2505</v>
      </c>
      <c r="G299" s="250" t="s">
        <v>2506</v>
      </c>
      <c r="H299" s="250" t="s">
        <v>2507</v>
      </c>
      <c r="I299" s="250" t="s">
        <v>2508</v>
      </c>
      <c r="J299" s="250" t="s">
        <v>2509</v>
      </c>
      <c r="K299" s="250" t="s">
        <v>2509</v>
      </c>
      <c r="L299" s="250" t="s">
        <v>269</v>
      </c>
      <c r="M299" s="250" t="s">
        <v>2510</v>
      </c>
      <c r="N299" s="250" t="s">
        <v>1509</v>
      </c>
      <c r="O299" s="250"/>
      <c r="P299" s="188" t="s">
        <v>910</v>
      </c>
      <c r="Q299" s="188" t="s">
        <v>1509</v>
      </c>
      <c r="R299" s="188"/>
    </row>
    <row r="300" spans="1:18" ht="162">
      <c r="A300" s="249" t="s">
        <v>1276</v>
      </c>
      <c r="B300" s="250" t="s">
        <v>686</v>
      </c>
      <c r="C300" s="250" t="s">
        <v>1234</v>
      </c>
      <c r="D300" s="250" t="s">
        <v>1275</v>
      </c>
      <c r="E300" s="250" t="s">
        <v>2511</v>
      </c>
      <c r="F300" s="250" t="s">
        <v>2505</v>
      </c>
      <c r="G300" s="250" t="s">
        <v>2506</v>
      </c>
      <c r="H300" s="250" t="s">
        <v>2507</v>
      </c>
      <c r="I300" s="250" t="s">
        <v>2512</v>
      </c>
      <c r="J300" s="250" t="s">
        <v>2509</v>
      </c>
      <c r="K300" s="250" t="s">
        <v>2509</v>
      </c>
      <c r="L300" s="250" t="s">
        <v>269</v>
      </c>
      <c r="M300" s="250" t="s">
        <v>2510</v>
      </c>
      <c r="N300" s="250" t="s">
        <v>1509</v>
      </c>
      <c r="O300" s="250"/>
      <c r="P300" s="188" t="s">
        <v>910</v>
      </c>
      <c r="Q300" s="188"/>
      <c r="R300" s="188"/>
    </row>
    <row r="301" spans="1:18" ht="135">
      <c r="A301" s="249" t="s">
        <v>1277</v>
      </c>
      <c r="B301" s="250" t="s">
        <v>686</v>
      </c>
      <c r="C301" s="250" t="s">
        <v>1234</v>
      </c>
      <c r="D301" s="250" t="s">
        <v>1275</v>
      </c>
      <c r="E301" s="250" t="s">
        <v>2513</v>
      </c>
      <c r="F301" s="250" t="s">
        <v>2505</v>
      </c>
      <c r="G301" s="250" t="s">
        <v>2506</v>
      </c>
      <c r="H301" s="250" t="s">
        <v>2507</v>
      </c>
      <c r="I301" s="250" t="s">
        <v>2514</v>
      </c>
      <c r="J301" s="250" t="s">
        <v>2509</v>
      </c>
      <c r="K301" s="250" t="s">
        <v>2509</v>
      </c>
      <c r="L301" s="250" t="s">
        <v>269</v>
      </c>
      <c r="M301" s="250" t="s">
        <v>2510</v>
      </c>
      <c r="N301" s="250" t="s">
        <v>1509</v>
      </c>
      <c r="O301" s="250"/>
      <c r="P301" s="188" t="s">
        <v>910</v>
      </c>
      <c r="Q301" s="188" t="s">
        <v>1509</v>
      </c>
      <c r="R301" s="188"/>
    </row>
    <row r="302" spans="1:18" ht="121.5">
      <c r="A302" s="249" t="s">
        <v>1278</v>
      </c>
      <c r="B302" s="250" t="s">
        <v>686</v>
      </c>
      <c r="C302" s="250" t="s">
        <v>1279</v>
      </c>
      <c r="D302" s="250" t="s">
        <v>2515</v>
      </c>
      <c r="E302" s="250" t="s">
        <v>2516</v>
      </c>
      <c r="F302" s="250" t="s">
        <v>2516</v>
      </c>
      <c r="G302" s="250" t="s">
        <v>2517</v>
      </c>
      <c r="H302" s="250" t="s">
        <v>2518</v>
      </c>
      <c r="I302" s="250" t="s">
        <v>2519</v>
      </c>
      <c r="J302" s="250" t="s">
        <v>2520</v>
      </c>
      <c r="K302" s="250" t="s">
        <v>2520</v>
      </c>
      <c r="L302" s="250" t="s">
        <v>269</v>
      </c>
      <c r="M302" s="250" t="s">
        <v>2480</v>
      </c>
      <c r="N302" s="250" t="s">
        <v>1509</v>
      </c>
      <c r="O302" s="250" t="s">
        <v>2521</v>
      </c>
      <c r="P302" s="188" t="s">
        <v>910</v>
      </c>
      <c r="Q302" s="188" t="s">
        <v>1509</v>
      </c>
      <c r="R302" s="188"/>
    </row>
    <row r="303" spans="1:18" ht="108">
      <c r="A303" s="249" t="s">
        <v>692</v>
      </c>
      <c r="B303" s="250" t="s">
        <v>693</v>
      </c>
      <c r="C303" s="250" t="s">
        <v>248</v>
      </c>
      <c r="D303" s="250" t="s">
        <v>694</v>
      </c>
      <c r="E303" s="250"/>
      <c r="F303" s="250"/>
      <c r="G303" s="250" t="s">
        <v>2522</v>
      </c>
      <c r="H303" s="250" t="s">
        <v>1925</v>
      </c>
      <c r="I303" s="250" t="s">
        <v>2523</v>
      </c>
      <c r="J303" s="250"/>
      <c r="K303" s="250"/>
      <c r="L303" s="250" t="s">
        <v>269</v>
      </c>
      <c r="M303" s="250" t="s">
        <v>2524</v>
      </c>
      <c r="N303" s="250" t="s">
        <v>1521</v>
      </c>
      <c r="O303" s="250" t="s">
        <v>2524</v>
      </c>
      <c r="P303" s="188" t="s">
        <v>2525</v>
      </c>
      <c r="Q303" s="188" t="s">
        <v>1509</v>
      </c>
      <c r="R303" s="188"/>
    </row>
    <row r="304" spans="1:18" ht="270.75">
      <c r="A304" s="249" t="s">
        <v>1281</v>
      </c>
      <c r="B304" s="250" t="s">
        <v>1282</v>
      </c>
      <c r="C304" s="250" t="s">
        <v>1283</v>
      </c>
      <c r="D304" s="250" t="s">
        <v>1284</v>
      </c>
      <c r="E304" s="250"/>
      <c r="F304" s="250"/>
      <c r="G304" s="250" t="s">
        <v>2526</v>
      </c>
      <c r="H304" s="250" t="s">
        <v>2527</v>
      </c>
      <c r="I304" s="250" t="s">
        <v>2528</v>
      </c>
      <c r="J304" s="250"/>
      <c r="K304" s="250"/>
      <c r="L304" s="250" t="s">
        <v>286</v>
      </c>
      <c r="M304" s="250"/>
      <c r="N304" s="250"/>
      <c r="O304" s="250"/>
      <c r="P304" s="188" t="s">
        <v>2529</v>
      </c>
      <c r="Q304" s="188" t="s">
        <v>1509</v>
      </c>
      <c r="R304" s="188"/>
    </row>
    <row r="305" spans="1:18" ht="364.5">
      <c r="A305" s="249" t="s">
        <v>695</v>
      </c>
      <c r="B305" s="250" t="s">
        <v>696</v>
      </c>
      <c r="C305" s="250" t="s">
        <v>330</v>
      </c>
      <c r="D305" s="250" t="s">
        <v>697</v>
      </c>
      <c r="E305" s="250"/>
      <c r="F305" s="250" t="s">
        <v>2530</v>
      </c>
      <c r="G305" s="250" t="s">
        <v>2531</v>
      </c>
      <c r="H305" s="250" t="s">
        <v>2176</v>
      </c>
      <c r="I305" s="250" t="s">
        <v>2532</v>
      </c>
      <c r="J305" s="250"/>
      <c r="K305" s="250" t="s">
        <v>2533</v>
      </c>
      <c r="L305" s="250" t="s">
        <v>1578</v>
      </c>
      <c r="M305" s="250" t="s">
        <v>2534</v>
      </c>
      <c r="N305" s="250" t="s">
        <v>1521</v>
      </c>
      <c r="O305" s="250" t="s">
        <v>2535</v>
      </c>
      <c r="P305" s="188" t="s">
        <v>2534</v>
      </c>
      <c r="Q305" s="188" t="s">
        <v>1521</v>
      </c>
      <c r="R305" s="188"/>
    </row>
    <row r="306" spans="1:18" ht="409.5">
      <c r="A306" s="249" t="s">
        <v>698</v>
      </c>
      <c r="B306" s="250" t="s">
        <v>696</v>
      </c>
      <c r="C306" s="250" t="s">
        <v>330</v>
      </c>
      <c r="D306" s="250" t="s">
        <v>699</v>
      </c>
      <c r="E306" s="250"/>
      <c r="F306" s="250" t="s">
        <v>2536</v>
      </c>
      <c r="G306" s="250" t="s">
        <v>2531</v>
      </c>
      <c r="H306" s="250" t="s">
        <v>2176</v>
      </c>
      <c r="I306" s="250" t="s">
        <v>2537</v>
      </c>
      <c r="J306" s="250"/>
      <c r="K306" s="250" t="s">
        <v>2538</v>
      </c>
      <c r="L306" s="250" t="s">
        <v>1578</v>
      </c>
      <c r="M306" s="250" t="s">
        <v>2534</v>
      </c>
      <c r="N306" s="250" t="s">
        <v>1521</v>
      </c>
      <c r="O306" s="250" t="s">
        <v>2535</v>
      </c>
      <c r="P306" s="188" t="s">
        <v>2534</v>
      </c>
      <c r="Q306" s="188" t="s">
        <v>1521</v>
      </c>
      <c r="R306" s="188"/>
    </row>
    <row r="307" spans="1:18" ht="175.5">
      <c r="A307" s="249" t="s">
        <v>2539</v>
      </c>
      <c r="B307" s="250" t="s">
        <v>696</v>
      </c>
      <c r="C307" s="250" t="s">
        <v>330</v>
      </c>
      <c r="D307" s="250" t="s">
        <v>2540</v>
      </c>
      <c r="E307" s="250"/>
      <c r="F307" s="250" t="s">
        <v>2541</v>
      </c>
      <c r="G307" s="250" t="s">
        <v>2542</v>
      </c>
      <c r="H307" s="250" t="s">
        <v>2543</v>
      </c>
      <c r="I307" s="250" t="s">
        <v>2544</v>
      </c>
      <c r="J307" s="250"/>
      <c r="K307" s="250" t="s">
        <v>2545</v>
      </c>
      <c r="L307" s="250" t="s">
        <v>269</v>
      </c>
      <c r="M307" s="250" t="s">
        <v>2546</v>
      </c>
      <c r="N307" s="250" t="s">
        <v>1509</v>
      </c>
      <c r="O307" s="250" t="s">
        <v>2547</v>
      </c>
      <c r="P307" s="188"/>
      <c r="Q307" s="188"/>
      <c r="R307" s="188"/>
    </row>
    <row r="308" spans="1:18" ht="148.5">
      <c r="A308" s="249" t="s">
        <v>700</v>
      </c>
      <c r="B308" s="250" t="s">
        <v>701</v>
      </c>
      <c r="C308" s="250" t="s">
        <v>702</v>
      </c>
      <c r="D308" s="250" t="s">
        <v>703</v>
      </c>
      <c r="E308" s="250"/>
      <c r="F308" s="250"/>
      <c r="G308" s="250" t="s">
        <v>2548</v>
      </c>
      <c r="H308" s="250" t="s">
        <v>2549</v>
      </c>
      <c r="I308" s="250" t="s">
        <v>2550</v>
      </c>
      <c r="J308" s="250"/>
      <c r="K308" s="250"/>
      <c r="L308" s="250" t="s">
        <v>2551</v>
      </c>
      <c r="M308" s="250" t="s">
        <v>2552</v>
      </c>
      <c r="N308" s="250" t="s">
        <v>525</v>
      </c>
      <c r="O308" s="250"/>
      <c r="P308" s="188" t="s">
        <v>2552</v>
      </c>
      <c r="Q308" s="188" t="s">
        <v>525</v>
      </c>
      <c r="R308" s="188"/>
    </row>
    <row r="309" spans="1:18" ht="148.5">
      <c r="A309" s="249" t="s">
        <v>706</v>
      </c>
      <c r="B309" s="250" t="s">
        <v>701</v>
      </c>
      <c r="C309" s="250" t="s">
        <v>702</v>
      </c>
      <c r="D309" s="250" t="s">
        <v>2553</v>
      </c>
      <c r="E309" s="250"/>
      <c r="F309" s="250"/>
      <c r="G309" s="250" t="s">
        <v>2554</v>
      </c>
      <c r="H309" s="250" t="s">
        <v>2555</v>
      </c>
      <c r="I309" s="250" t="s">
        <v>2556</v>
      </c>
      <c r="J309" s="250"/>
      <c r="K309" s="250"/>
      <c r="L309" s="250" t="s">
        <v>2551</v>
      </c>
      <c r="M309" s="250" t="s">
        <v>2552</v>
      </c>
      <c r="N309" s="250" t="s">
        <v>525</v>
      </c>
      <c r="O309" s="250"/>
      <c r="P309" s="188" t="s">
        <v>2552</v>
      </c>
      <c r="Q309" s="188" t="s">
        <v>525</v>
      </c>
      <c r="R309" s="188"/>
    </row>
    <row r="310" spans="1:18" ht="409.5">
      <c r="A310" s="249" t="s">
        <v>1285</v>
      </c>
      <c r="B310" s="250" t="s">
        <v>709</v>
      </c>
      <c r="C310" s="250" t="s">
        <v>336</v>
      </c>
      <c r="D310" s="250" t="s">
        <v>1286</v>
      </c>
      <c r="E310" s="250"/>
      <c r="F310" s="250" t="s">
        <v>2557</v>
      </c>
      <c r="G310" s="250" t="s">
        <v>2558</v>
      </c>
      <c r="H310" s="250" t="s">
        <v>2559</v>
      </c>
      <c r="I310" s="250" t="s">
        <v>2560</v>
      </c>
      <c r="J310" s="250"/>
      <c r="K310" s="250" t="s">
        <v>2561</v>
      </c>
      <c r="L310" s="250" t="s">
        <v>1578</v>
      </c>
      <c r="M310" s="250"/>
      <c r="N310" s="250"/>
      <c r="O310" s="250"/>
      <c r="P310" s="188" t="s">
        <v>2562</v>
      </c>
      <c r="Q310" s="188" t="s">
        <v>1509</v>
      </c>
      <c r="R310" s="188" t="s">
        <v>2563</v>
      </c>
    </row>
    <row r="311" spans="1:18" ht="409.5">
      <c r="A311" s="249" t="s">
        <v>708</v>
      </c>
      <c r="B311" s="250" t="s">
        <v>709</v>
      </c>
      <c r="C311" s="250" t="s">
        <v>349</v>
      </c>
      <c r="D311" s="250" t="s">
        <v>710</v>
      </c>
      <c r="E311" s="250"/>
      <c r="F311" s="250" t="s">
        <v>2564</v>
      </c>
      <c r="G311" s="250" t="s">
        <v>2558</v>
      </c>
      <c r="H311" s="250" t="s">
        <v>1759</v>
      </c>
      <c r="I311" s="250" t="s">
        <v>2565</v>
      </c>
      <c r="J311" s="250"/>
      <c r="K311" s="250" t="s">
        <v>2566</v>
      </c>
      <c r="L311" s="250" t="s">
        <v>1578</v>
      </c>
      <c r="M311" s="250"/>
      <c r="N311" s="250"/>
      <c r="O311" s="250"/>
      <c r="P311" s="188" t="s">
        <v>2562</v>
      </c>
      <c r="Q311" s="188" t="s">
        <v>1509</v>
      </c>
      <c r="R311" s="188" t="s">
        <v>2563</v>
      </c>
    </row>
    <row r="312" spans="1:18" ht="202.5">
      <c r="A312" s="249" t="s">
        <v>711</v>
      </c>
      <c r="B312" s="250" t="s">
        <v>709</v>
      </c>
      <c r="C312" s="250" t="s">
        <v>349</v>
      </c>
      <c r="D312" s="250" t="s">
        <v>712</v>
      </c>
      <c r="E312" s="250"/>
      <c r="F312" s="250" t="s">
        <v>2567</v>
      </c>
      <c r="G312" s="250" t="s">
        <v>2558</v>
      </c>
      <c r="H312" s="250" t="s">
        <v>1759</v>
      </c>
      <c r="I312" s="250" t="s">
        <v>2568</v>
      </c>
      <c r="J312" s="250"/>
      <c r="K312" s="250" t="s">
        <v>2569</v>
      </c>
      <c r="L312" s="250" t="s">
        <v>1578</v>
      </c>
      <c r="M312" s="250"/>
      <c r="N312" s="250"/>
      <c r="O312" s="250"/>
      <c r="P312" s="188" t="s">
        <v>2562</v>
      </c>
      <c r="Q312" s="188" t="s">
        <v>1509</v>
      </c>
      <c r="R312" s="188" t="s">
        <v>2563</v>
      </c>
    </row>
    <row r="313" spans="1:18" ht="409.5">
      <c r="A313" s="249" t="s">
        <v>713</v>
      </c>
      <c r="B313" s="250" t="s">
        <v>709</v>
      </c>
      <c r="C313" s="250" t="s">
        <v>349</v>
      </c>
      <c r="D313" s="250" t="s">
        <v>714</v>
      </c>
      <c r="E313" s="250"/>
      <c r="F313" s="250" t="s">
        <v>2570</v>
      </c>
      <c r="G313" s="250" t="s">
        <v>2558</v>
      </c>
      <c r="H313" s="250" t="s">
        <v>1759</v>
      </c>
      <c r="I313" s="250" t="s">
        <v>2571</v>
      </c>
      <c r="J313" s="250"/>
      <c r="K313" s="250" t="s">
        <v>2572</v>
      </c>
      <c r="L313" s="250" t="s">
        <v>1578</v>
      </c>
      <c r="M313" s="250"/>
      <c r="N313" s="250"/>
      <c r="O313" s="250"/>
      <c r="P313" s="188" t="s">
        <v>2562</v>
      </c>
      <c r="Q313" s="188" t="s">
        <v>1509</v>
      </c>
      <c r="R313" s="188" t="s">
        <v>2563</v>
      </c>
    </row>
    <row r="314" spans="1:18" ht="409.5">
      <c r="A314" s="249" t="s">
        <v>715</v>
      </c>
      <c r="B314" s="250" t="s">
        <v>709</v>
      </c>
      <c r="C314" s="250" t="s">
        <v>349</v>
      </c>
      <c r="D314" s="250" t="s">
        <v>716</v>
      </c>
      <c r="E314" s="250"/>
      <c r="F314" s="250" t="s">
        <v>2573</v>
      </c>
      <c r="G314" s="250" t="s">
        <v>2558</v>
      </c>
      <c r="H314" s="250" t="s">
        <v>1759</v>
      </c>
      <c r="I314" s="250" t="s">
        <v>1760</v>
      </c>
      <c r="J314" s="250"/>
      <c r="K314" s="250" t="s">
        <v>2574</v>
      </c>
      <c r="L314" s="250" t="s">
        <v>1578</v>
      </c>
      <c r="M314" s="250"/>
      <c r="N314" s="250"/>
      <c r="O314" s="250"/>
      <c r="P314" s="188" t="s">
        <v>2562</v>
      </c>
      <c r="Q314" s="188" t="s">
        <v>1509</v>
      </c>
      <c r="R314" s="188" t="s">
        <v>2563</v>
      </c>
    </row>
    <row r="315" spans="1:18" ht="121.5">
      <c r="A315" s="249" t="s">
        <v>717</v>
      </c>
      <c r="B315" s="250" t="s">
        <v>718</v>
      </c>
      <c r="C315" s="250" t="s">
        <v>517</v>
      </c>
      <c r="D315" s="250" t="s">
        <v>719</v>
      </c>
      <c r="E315" s="250" t="s">
        <v>2575</v>
      </c>
      <c r="F315" s="250"/>
      <c r="G315" s="250" t="s">
        <v>2576</v>
      </c>
      <c r="H315" s="250" t="s">
        <v>2577</v>
      </c>
      <c r="I315" s="250" t="s">
        <v>2578</v>
      </c>
      <c r="J315" s="250"/>
      <c r="K315" s="250"/>
      <c r="L315" s="250" t="s">
        <v>269</v>
      </c>
      <c r="M315" s="250" t="s">
        <v>317</v>
      </c>
      <c r="N315" s="250" t="s">
        <v>1521</v>
      </c>
      <c r="O315" s="250"/>
      <c r="P315" s="188"/>
      <c r="Q315" s="188"/>
      <c r="R315" s="188"/>
    </row>
    <row r="316" spans="1:18" ht="148.5">
      <c r="A316" s="249" t="s">
        <v>720</v>
      </c>
      <c r="B316" s="250" t="s">
        <v>721</v>
      </c>
      <c r="C316" s="250" t="s">
        <v>722</v>
      </c>
      <c r="D316" s="250"/>
      <c r="E316" s="250"/>
      <c r="F316" s="250"/>
      <c r="G316" s="250" t="s">
        <v>2579</v>
      </c>
      <c r="H316" s="250" t="s">
        <v>2580</v>
      </c>
      <c r="I316" s="250"/>
      <c r="J316" s="250"/>
      <c r="K316" s="250"/>
      <c r="L316" s="250" t="s">
        <v>1578</v>
      </c>
      <c r="M316" s="250" t="s">
        <v>1787</v>
      </c>
      <c r="N316" s="250" t="s">
        <v>1509</v>
      </c>
      <c r="O316" s="250" t="s">
        <v>2581</v>
      </c>
      <c r="P316" s="188" t="s">
        <v>2582</v>
      </c>
      <c r="Q316" s="188" t="s">
        <v>1509</v>
      </c>
      <c r="R316" s="188"/>
    </row>
    <row r="317" spans="1:18" ht="121.5">
      <c r="A317" s="249" t="s">
        <v>1287</v>
      </c>
      <c r="B317" s="250" t="s">
        <v>1288</v>
      </c>
      <c r="C317" s="250" t="s">
        <v>806</v>
      </c>
      <c r="D317" s="250" t="s">
        <v>1284</v>
      </c>
      <c r="E317" s="250"/>
      <c r="F317" s="250"/>
      <c r="G317" s="250" t="s">
        <v>2583</v>
      </c>
      <c r="H317" s="250" t="s">
        <v>2584</v>
      </c>
      <c r="I317" s="250" t="s">
        <v>2585</v>
      </c>
      <c r="J317" s="250"/>
      <c r="K317" s="250"/>
      <c r="L317" s="250" t="s">
        <v>269</v>
      </c>
      <c r="M317" s="250" t="s">
        <v>1730</v>
      </c>
      <c r="N317" s="250" t="s">
        <v>1509</v>
      </c>
      <c r="O317" s="250" t="s">
        <v>2586</v>
      </c>
      <c r="P317" s="188"/>
      <c r="Q317" s="188"/>
      <c r="R317" s="188"/>
    </row>
    <row r="318" spans="1:18" ht="378">
      <c r="A318" s="249" t="s">
        <v>2587</v>
      </c>
      <c r="B318" s="250" t="s">
        <v>724</v>
      </c>
      <c r="C318" s="250" t="s">
        <v>725</v>
      </c>
      <c r="D318" s="250" t="s">
        <v>2588</v>
      </c>
      <c r="E318" s="250" t="s">
        <v>2589</v>
      </c>
      <c r="F318" s="250" t="s">
        <v>2589</v>
      </c>
      <c r="G318" s="250" t="s">
        <v>2590</v>
      </c>
      <c r="H318" s="250" t="s">
        <v>2591</v>
      </c>
      <c r="I318" s="250" t="s">
        <v>2592</v>
      </c>
      <c r="J318" s="250" t="s">
        <v>2593</v>
      </c>
      <c r="K318" s="250" t="s">
        <v>2593</v>
      </c>
      <c r="L318" s="250" t="s">
        <v>286</v>
      </c>
      <c r="M318" s="250" t="s">
        <v>1509</v>
      </c>
      <c r="N318" s="250" t="s">
        <v>2594</v>
      </c>
      <c r="O318" s="250" t="s">
        <v>2594</v>
      </c>
      <c r="P318" s="188" t="s">
        <v>2595</v>
      </c>
      <c r="Q318" s="188" t="s">
        <v>1509</v>
      </c>
      <c r="R318" s="188" t="s">
        <v>1509</v>
      </c>
    </row>
    <row r="319" spans="1:18" ht="378">
      <c r="A319" s="249" t="s">
        <v>2596</v>
      </c>
      <c r="B319" s="250" t="s">
        <v>724</v>
      </c>
      <c r="C319" s="250" t="s">
        <v>725</v>
      </c>
      <c r="D319" s="250" t="s">
        <v>2597</v>
      </c>
      <c r="E319" s="250" t="s">
        <v>2589</v>
      </c>
      <c r="F319" s="250" t="s">
        <v>2589</v>
      </c>
      <c r="G319" s="250" t="s">
        <v>2598</v>
      </c>
      <c r="H319" s="250" t="s">
        <v>2591</v>
      </c>
      <c r="I319" s="250" t="s">
        <v>2599</v>
      </c>
      <c r="J319" s="250" t="s">
        <v>2593</v>
      </c>
      <c r="K319" s="250" t="s">
        <v>2593</v>
      </c>
      <c r="L319" s="250" t="s">
        <v>286</v>
      </c>
      <c r="M319" s="250" t="s">
        <v>1509</v>
      </c>
      <c r="N319" s="250" t="s">
        <v>2594</v>
      </c>
      <c r="O319" s="250" t="s">
        <v>2594</v>
      </c>
      <c r="P319" s="188" t="s">
        <v>2595</v>
      </c>
      <c r="Q319" s="188" t="s">
        <v>1509</v>
      </c>
      <c r="R319" s="188" t="s">
        <v>1509</v>
      </c>
    </row>
    <row r="320" spans="1:18" ht="378">
      <c r="A320" s="249" t="s">
        <v>723</v>
      </c>
      <c r="B320" s="250" t="s">
        <v>724</v>
      </c>
      <c r="C320" s="250" t="s">
        <v>725</v>
      </c>
      <c r="D320" s="250" t="s">
        <v>726</v>
      </c>
      <c r="E320" s="250" t="s">
        <v>2589</v>
      </c>
      <c r="F320" s="250" t="s">
        <v>2589</v>
      </c>
      <c r="G320" s="250" t="s">
        <v>2598</v>
      </c>
      <c r="H320" s="250" t="s">
        <v>2591</v>
      </c>
      <c r="I320" s="250" t="s">
        <v>2600</v>
      </c>
      <c r="J320" s="250" t="s">
        <v>2593</v>
      </c>
      <c r="K320" s="250" t="s">
        <v>2593</v>
      </c>
      <c r="L320" s="250" t="s">
        <v>286</v>
      </c>
      <c r="M320" s="250" t="s">
        <v>1509</v>
      </c>
      <c r="N320" s="250" t="s">
        <v>2594</v>
      </c>
      <c r="O320" s="250" t="s">
        <v>2594</v>
      </c>
      <c r="P320" s="188" t="s">
        <v>2595</v>
      </c>
      <c r="Q320" s="188" t="s">
        <v>1509</v>
      </c>
      <c r="R320" s="188" t="s">
        <v>1509</v>
      </c>
    </row>
    <row r="321" spans="1:18" ht="378">
      <c r="A321" s="249" t="s">
        <v>2601</v>
      </c>
      <c r="B321" s="250" t="s">
        <v>724</v>
      </c>
      <c r="C321" s="250" t="s">
        <v>2602</v>
      </c>
      <c r="D321" s="250" t="s">
        <v>2603</v>
      </c>
      <c r="E321" s="250" t="s">
        <v>2589</v>
      </c>
      <c r="F321" s="250" t="s">
        <v>2589</v>
      </c>
      <c r="G321" s="250" t="s">
        <v>2598</v>
      </c>
      <c r="H321" s="250" t="s">
        <v>2604</v>
      </c>
      <c r="I321" s="250" t="s">
        <v>2605</v>
      </c>
      <c r="J321" s="250" t="s">
        <v>2593</v>
      </c>
      <c r="K321" s="250" t="s">
        <v>2593</v>
      </c>
      <c r="L321" s="250" t="s">
        <v>286</v>
      </c>
      <c r="M321" s="250" t="s">
        <v>1509</v>
      </c>
      <c r="N321" s="250" t="s">
        <v>2594</v>
      </c>
      <c r="O321" s="250" t="s">
        <v>2594</v>
      </c>
      <c r="P321" s="188" t="s">
        <v>2595</v>
      </c>
      <c r="Q321" s="188" t="s">
        <v>1509</v>
      </c>
      <c r="R321" s="188" t="s">
        <v>1509</v>
      </c>
    </row>
    <row r="322" spans="1:18" ht="378">
      <c r="A322" s="249" t="s">
        <v>2606</v>
      </c>
      <c r="B322" s="250" t="s">
        <v>724</v>
      </c>
      <c r="C322" s="250" t="s">
        <v>2607</v>
      </c>
      <c r="D322" s="250" t="s">
        <v>2608</v>
      </c>
      <c r="E322" s="250" t="s">
        <v>2589</v>
      </c>
      <c r="F322" s="250" t="s">
        <v>2589</v>
      </c>
      <c r="G322" s="250" t="s">
        <v>2598</v>
      </c>
      <c r="H322" s="250" t="s">
        <v>2609</v>
      </c>
      <c r="I322" s="250" t="s">
        <v>2610</v>
      </c>
      <c r="J322" s="250" t="s">
        <v>2593</v>
      </c>
      <c r="K322" s="250" t="s">
        <v>2593</v>
      </c>
      <c r="L322" s="250" t="s">
        <v>286</v>
      </c>
      <c r="M322" s="250" t="s">
        <v>1509</v>
      </c>
      <c r="N322" s="250" t="s">
        <v>2594</v>
      </c>
      <c r="O322" s="250" t="s">
        <v>2594</v>
      </c>
      <c r="P322" s="188" t="s">
        <v>2595</v>
      </c>
      <c r="Q322" s="188" t="s">
        <v>1509</v>
      </c>
      <c r="R322" s="188" t="s">
        <v>1509</v>
      </c>
    </row>
    <row r="323" spans="1:18" ht="378">
      <c r="A323" s="249" t="s">
        <v>728</v>
      </c>
      <c r="B323" s="250" t="s">
        <v>724</v>
      </c>
      <c r="C323" s="250" t="s">
        <v>729</v>
      </c>
      <c r="D323" s="250" t="s">
        <v>730</v>
      </c>
      <c r="E323" s="250" t="s">
        <v>2589</v>
      </c>
      <c r="F323" s="250" t="s">
        <v>2589</v>
      </c>
      <c r="G323" s="250" t="s">
        <v>2598</v>
      </c>
      <c r="H323" s="250" t="s">
        <v>2611</v>
      </c>
      <c r="I323" s="250" t="s">
        <v>2612</v>
      </c>
      <c r="J323" s="250" t="s">
        <v>2593</v>
      </c>
      <c r="K323" s="250" t="s">
        <v>2593</v>
      </c>
      <c r="L323" s="250" t="s">
        <v>286</v>
      </c>
      <c r="M323" s="250" t="s">
        <v>1509</v>
      </c>
      <c r="N323" s="250" t="s">
        <v>2594</v>
      </c>
      <c r="O323" s="250" t="s">
        <v>2594</v>
      </c>
      <c r="P323" s="188" t="s">
        <v>2595</v>
      </c>
      <c r="Q323" s="188" t="s">
        <v>1509</v>
      </c>
      <c r="R323" s="188" t="s">
        <v>1509</v>
      </c>
    </row>
    <row r="324" spans="1:18" ht="378">
      <c r="A324" s="249" t="s">
        <v>731</v>
      </c>
      <c r="B324" s="250" t="s">
        <v>724</v>
      </c>
      <c r="C324" s="250" t="s">
        <v>732</v>
      </c>
      <c r="D324" s="250" t="s">
        <v>733</v>
      </c>
      <c r="E324" s="250" t="s">
        <v>2589</v>
      </c>
      <c r="F324" s="250" t="s">
        <v>2589</v>
      </c>
      <c r="G324" s="250" t="s">
        <v>2598</v>
      </c>
      <c r="H324" s="250" t="s">
        <v>2613</v>
      </c>
      <c r="I324" s="250" t="s">
        <v>2614</v>
      </c>
      <c r="J324" s="250" t="s">
        <v>2593</v>
      </c>
      <c r="K324" s="250" t="s">
        <v>2593</v>
      </c>
      <c r="L324" s="250" t="s">
        <v>286</v>
      </c>
      <c r="M324" s="250" t="s">
        <v>1509</v>
      </c>
      <c r="N324" s="250" t="s">
        <v>2594</v>
      </c>
      <c r="O324" s="250" t="s">
        <v>2594</v>
      </c>
      <c r="P324" s="188" t="s">
        <v>2595</v>
      </c>
      <c r="Q324" s="188" t="s">
        <v>1509</v>
      </c>
      <c r="R324" s="188" t="s">
        <v>1509</v>
      </c>
    </row>
    <row r="325" spans="1:18" ht="378">
      <c r="A325" s="249" t="s">
        <v>734</v>
      </c>
      <c r="B325" s="250" t="s">
        <v>724</v>
      </c>
      <c r="C325" s="250" t="s">
        <v>732</v>
      </c>
      <c r="D325" s="250" t="s">
        <v>735</v>
      </c>
      <c r="E325" s="250" t="s">
        <v>2589</v>
      </c>
      <c r="F325" s="250" t="s">
        <v>2589</v>
      </c>
      <c r="G325" s="250" t="s">
        <v>2598</v>
      </c>
      <c r="H325" s="250" t="s">
        <v>2613</v>
      </c>
      <c r="I325" s="250" t="s">
        <v>2615</v>
      </c>
      <c r="J325" s="250" t="s">
        <v>2593</v>
      </c>
      <c r="K325" s="250" t="s">
        <v>2593</v>
      </c>
      <c r="L325" s="250" t="s">
        <v>286</v>
      </c>
      <c r="M325" s="250" t="s">
        <v>1509</v>
      </c>
      <c r="N325" s="250" t="s">
        <v>2594</v>
      </c>
      <c r="O325" s="250" t="s">
        <v>2594</v>
      </c>
      <c r="P325" s="188" t="s">
        <v>2595</v>
      </c>
      <c r="Q325" s="188" t="s">
        <v>1509</v>
      </c>
      <c r="R325" s="188" t="s">
        <v>1509</v>
      </c>
    </row>
    <row r="326" spans="1:18" ht="378">
      <c r="A326" s="249" t="s">
        <v>1289</v>
      </c>
      <c r="B326" s="250" t="s">
        <v>724</v>
      </c>
      <c r="C326" s="250" t="s">
        <v>732</v>
      </c>
      <c r="D326" s="250" t="s">
        <v>1290</v>
      </c>
      <c r="E326" s="250" t="s">
        <v>2589</v>
      </c>
      <c r="F326" s="250" t="s">
        <v>2589</v>
      </c>
      <c r="G326" s="250" t="s">
        <v>2598</v>
      </c>
      <c r="H326" s="250" t="s">
        <v>2616</v>
      </c>
      <c r="I326" s="250" t="s">
        <v>2617</v>
      </c>
      <c r="J326" s="250" t="s">
        <v>2593</v>
      </c>
      <c r="K326" s="250" t="s">
        <v>2593</v>
      </c>
      <c r="L326" s="250" t="s">
        <v>286</v>
      </c>
      <c r="M326" s="250" t="s">
        <v>1509</v>
      </c>
      <c r="N326" s="250" t="s">
        <v>2594</v>
      </c>
      <c r="O326" s="250" t="s">
        <v>2594</v>
      </c>
      <c r="P326" s="188" t="s">
        <v>2595</v>
      </c>
      <c r="Q326" s="188" t="s">
        <v>1509</v>
      </c>
      <c r="R326" s="188" t="s">
        <v>1509</v>
      </c>
    </row>
    <row r="327" spans="1:18" ht="81">
      <c r="A327" s="249" t="s">
        <v>736</v>
      </c>
      <c r="B327" s="250" t="s">
        <v>737</v>
      </c>
      <c r="C327" s="250" t="s">
        <v>491</v>
      </c>
      <c r="D327" s="250" t="s">
        <v>738</v>
      </c>
      <c r="E327" s="250"/>
      <c r="F327" s="250"/>
      <c r="G327" s="250" t="s">
        <v>2618</v>
      </c>
      <c r="H327" s="250" t="s">
        <v>2619</v>
      </c>
      <c r="I327" s="250" t="s">
        <v>2620</v>
      </c>
      <c r="J327" s="250"/>
      <c r="K327" s="250"/>
      <c r="L327" s="250" t="s">
        <v>269</v>
      </c>
      <c r="M327" s="250" t="s">
        <v>2621</v>
      </c>
      <c r="N327" s="250" t="s">
        <v>1509</v>
      </c>
      <c r="O327" s="250" t="s">
        <v>393</v>
      </c>
      <c r="P327" s="188" t="s">
        <v>393</v>
      </c>
      <c r="Q327" s="188" t="s">
        <v>393</v>
      </c>
      <c r="R327" s="188" t="s">
        <v>393</v>
      </c>
    </row>
    <row r="328" spans="1:18" ht="135">
      <c r="A328" s="249" t="s">
        <v>2622</v>
      </c>
      <c r="B328" s="250" t="s">
        <v>737</v>
      </c>
      <c r="C328" s="250" t="s">
        <v>2623</v>
      </c>
      <c r="D328" s="250" t="s">
        <v>2624</v>
      </c>
      <c r="E328" s="250"/>
      <c r="F328" s="250"/>
      <c r="G328" s="250" t="s">
        <v>2618</v>
      </c>
      <c r="H328" s="250" t="s">
        <v>2625</v>
      </c>
      <c r="I328" s="250" t="s">
        <v>2626</v>
      </c>
      <c r="J328" s="250"/>
      <c r="K328" s="250"/>
      <c r="L328" s="250" t="s">
        <v>269</v>
      </c>
      <c r="M328" s="250" t="s">
        <v>2621</v>
      </c>
      <c r="N328" s="250" t="s">
        <v>1509</v>
      </c>
      <c r="O328" s="250" t="s">
        <v>393</v>
      </c>
      <c r="P328" s="188" t="s">
        <v>393</v>
      </c>
      <c r="Q328" s="188" t="s">
        <v>393</v>
      </c>
      <c r="R328" s="188" t="s">
        <v>393</v>
      </c>
    </row>
    <row r="329" spans="1:18" ht="189">
      <c r="A329" s="249" t="s">
        <v>2627</v>
      </c>
      <c r="B329" s="250" t="s">
        <v>737</v>
      </c>
      <c r="C329" s="250" t="s">
        <v>2623</v>
      </c>
      <c r="D329" s="250" t="s">
        <v>2628</v>
      </c>
      <c r="E329" s="250"/>
      <c r="F329" s="250"/>
      <c r="G329" s="250" t="s">
        <v>2618</v>
      </c>
      <c r="H329" s="250" t="s">
        <v>2625</v>
      </c>
      <c r="I329" s="250" t="s">
        <v>2629</v>
      </c>
      <c r="J329" s="250"/>
      <c r="K329" s="250"/>
      <c r="L329" s="250" t="s">
        <v>269</v>
      </c>
      <c r="M329" s="250" t="s">
        <v>2621</v>
      </c>
      <c r="N329" s="250" t="s">
        <v>1509</v>
      </c>
      <c r="O329" s="250" t="s">
        <v>393</v>
      </c>
      <c r="P329" s="188" t="s">
        <v>393</v>
      </c>
      <c r="Q329" s="188" t="s">
        <v>393</v>
      </c>
      <c r="R329" s="188" t="s">
        <v>393</v>
      </c>
    </row>
    <row r="330" spans="1:18" ht="121.5">
      <c r="A330" s="249" t="s">
        <v>739</v>
      </c>
      <c r="B330" s="250" t="s">
        <v>737</v>
      </c>
      <c r="C330" s="250" t="s">
        <v>428</v>
      </c>
      <c r="D330" s="250" t="s">
        <v>740</v>
      </c>
      <c r="E330" s="250"/>
      <c r="F330" s="250"/>
      <c r="G330" s="250" t="s">
        <v>2618</v>
      </c>
      <c r="H330" s="250" t="s">
        <v>1897</v>
      </c>
      <c r="I330" s="250" t="s">
        <v>2630</v>
      </c>
      <c r="J330" s="250"/>
      <c r="K330" s="250"/>
      <c r="L330" s="250" t="s">
        <v>269</v>
      </c>
      <c r="M330" s="250" t="s">
        <v>2621</v>
      </c>
      <c r="N330" s="250" t="s">
        <v>1509</v>
      </c>
      <c r="O330" s="250" t="s">
        <v>393</v>
      </c>
      <c r="P330" s="188" t="s">
        <v>393</v>
      </c>
      <c r="Q330" s="188" t="s">
        <v>393</v>
      </c>
      <c r="R330" s="188" t="s">
        <v>393</v>
      </c>
    </row>
    <row r="331" spans="1:18" ht="135">
      <c r="A331" s="249" t="s">
        <v>741</v>
      </c>
      <c r="B331" s="250" t="s">
        <v>742</v>
      </c>
      <c r="C331" s="250" t="s">
        <v>743</v>
      </c>
      <c r="D331" s="250" t="s">
        <v>744</v>
      </c>
      <c r="E331" s="250" t="s">
        <v>745</v>
      </c>
      <c r="F331" s="250" t="s">
        <v>745</v>
      </c>
      <c r="G331" s="250" t="s">
        <v>2631</v>
      </c>
      <c r="H331" s="250" t="s">
        <v>2632</v>
      </c>
      <c r="I331" s="250" t="s">
        <v>2633</v>
      </c>
      <c r="J331" s="250" t="s">
        <v>745</v>
      </c>
      <c r="K331" s="250" t="s">
        <v>745</v>
      </c>
      <c r="L331" s="250" t="s">
        <v>269</v>
      </c>
      <c r="M331" s="250" t="s">
        <v>2634</v>
      </c>
      <c r="N331" s="250" t="s">
        <v>1610</v>
      </c>
      <c r="O331" s="250" t="s">
        <v>745</v>
      </c>
      <c r="P331" s="188" t="s">
        <v>745</v>
      </c>
      <c r="Q331" s="188" t="s">
        <v>745</v>
      </c>
      <c r="R331" s="188" t="s">
        <v>745</v>
      </c>
    </row>
    <row r="332" spans="1:18" ht="216">
      <c r="A332" s="249" t="s">
        <v>746</v>
      </c>
      <c r="B332" s="250" t="s">
        <v>742</v>
      </c>
      <c r="C332" s="250" t="s">
        <v>365</v>
      </c>
      <c r="D332" s="250" t="s">
        <v>747</v>
      </c>
      <c r="E332" s="250" t="s">
        <v>910</v>
      </c>
      <c r="F332" s="250" t="s">
        <v>910</v>
      </c>
      <c r="G332" s="250" t="s">
        <v>2635</v>
      </c>
      <c r="H332" s="250" t="s">
        <v>2636</v>
      </c>
      <c r="I332" s="250" t="s">
        <v>2637</v>
      </c>
      <c r="J332" s="250" t="s">
        <v>1549</v>
      </c>
      <c r="K332" s="250" t="s">
        <v>1549</v>
      </c>
      <c r="L332" s="250" t="s">
        <v>269</v>
      </c>
      <c r="M332" s="250" t="s">
        <v>2638</v>
      </c>
      <c r="N332" s="250" t="s">
        <v>1509</v>
      </c>
      <c r="O332" s="250"/>
      <c r="P332" s="188"/>
      <c r="Q332" s="188"/>
      <c r="R332" s="188"/>
    </row>
    <row r="333" spans="1:18" ht="409.5">
      <c r="A333" s="249" t="s">
        <v>748</v>
      </c>
      <c r="B333" s="250" t="s">
        <v>742</v>
      </c>
      <c r="C333" s="250" t="s">
        <v>349</v>
      </c>
      <c r="D333" s="250" t="s">
        <v>749</v>
      </c>
      <c r="E333" s="250" t="s">
        <v>910</v>
      </c>
      <c r="F333" s="250" t="s">
        <v>910</v>
      </c>
      <c r="G333" s="250" t="s">
        <v>2635</v>
      </c>
      <c r="H333" s="250" t="s">
        <v>2636</v>
      </c>
      <c r="I333" s="250" t="s">
        <v>2639</v>
      </c>
      <c r="J333" s="250" t="s">
        <v>1549</v>
      </c>
      <c r="K333" s="250" t="s">
        <v>1549</v>
      </c>
      <c r="L333" s="250" t="s">
        <v>269</v>
      </c>
      <c r="M333" s="250" t="s">
        <v>2640</v>
      </c>
      <c r="N333" s="250" t="s">
        <v>1610</v>
      </c>
      <c r="O333" s="250"/>
      <c r="P333" s="188"/>
      <c r="Q333" s="188"/>
      <c r="R333" s="188"/>
    </row>
    <row r="334" spans="1:18" ht="342">
      <c r="A334" s="249" t="s">
        <v>750</v>
      </c>
      <c r="B334" s="250" t="s">
        <v>742</v>
      </c>
      <c r="C334" s="250" t="s">
        <v>751</v>
      </c>
      <c r="D334" s="250" t="s">
        <v>752</v>
      </c>
      <c r="E334" s="250"/>
      <c r="F334" s="250"/>
      <c r="G334" s="250" t="s">
        <v>2641</v>
      </c>
      <c r="H334" s="250" t="s">
        <v>2642</v>
      </c>
      <c r="I334" s="250" t="s">
        <v>2643</v>
      </c>
      <c r="J334" s="250"/>
      <c r="K334" s="250"/>
      <c r="L334" s="250" t="s">
        <v>753</v>
      </c>
      <c r="M334" s="250"/>
      <c r="N334" s="250"/>
      <c r="O334" s="250"/>
      <c r="P334" s="188" t="s">
        <v>2644</v>
      </c>
      <c r="Q334" s="188" t="s">
        <v>1509</v>
      </c>
      <c r="R334" s="188" t="s">
        <v>2645</v>
      </c>
    </row>
    <row r="335" spans="1:18" ht="409.5">
      <c r="A335" s="249" t="s">
        <v>755</v>
      </c>
      <c r="B335" s="250" t="s">
        <v>742</v>
      </c>
      <c r="C335" s="250" t="s">
        <v>756</v>
      </c>
      <c r="D335" s="250" t="s">
        <v>757</v>
      </c>
      <c r="E335" s="250"/>
      <c r="F335" s="250" t="s">
        <v>2646</v>
      </c>
      <c r="G335" s="250" t="s">
        <v>2647</v>
      </c>
      <c r="H335" s="250" t="s">
        <v>2648</v>
      </c>
      <c r="I335" s="250" t="s">
        <v>2649</v>
      </c>
      <c r="J335" s="250"/>
      <c r="K335" s="250" t="s">
        <v>2650</v>
      </c>
      <c r="L335" s="250" t="s">
        <v>339</v>
      </c>
      <c r="M335" s="250" t="s">
        <v>317</v>
      </c>
      <c r="N335" s="250" t="s">
        <v>2651</v>
      </c>
      <c r="O335" s="250" t="s">
        <v>2652</v>
      </c>
      <c r="P335" s="188"/>
      <c r="Q335" s="188"/>
      <c r="R335" s="188"/>
    </row>
    <row r="336" spans="1:18" ht="135">
      <c r="A336" s="249" t="s">
        <v>2653</v>
      </c>
      <c r="B336" s="250" t="s">
        <v>742</v>
      </c>
      <c r="C336" s="250" t="s">
        <v>756</v>
      </c>
      <c r="D336" s="250" t="s">
        <v>761</v>
      </c>
      <c r="E336" s="250"/>
      <c r="F336" s="250" t="s">
        <v>2654</v>
      </c>
      <c r="G336" s="250" t="s">
        <v>2647</v>
      </c>
      <c r="H336" s="250" t="s">
        <v>2648</v>
      </c>
      <c r="I336" s="250" t="s">
        <v>2655</v>
      </c>
      <c r="J336" s="250"/>
      <c r="K336" s="250" t="s">
        <v>2656</v>
      </c>
      <c r="L336" s="250" t="s">
        <v>762</v>
      </c>
      <c r="M336" s="250"/>
      <c r="N336" s="250"/>
      <c r="O336" s="250"/>
      <c r="P336" s="188" t="s">
        <v>317</v>
      </c>
      <c r="Q336" s="188" t="s">
        <v>2651</v>
      </c>
      <c r="R336" s="188" t="s">
        <v>2657</v>
      </c>
    </row>
    <row r="337" spans="1:18" ht="135">
      <c r="A337" s="249" t="s">
        <v>760</v>
      </c>
      <c r="B337" s="250" t="s">
        <v>742</v>
      </c>
      <c r="C337" s="250" t="s">
        <v>756</v>
      </c>
      <c r="D337" s="250" t="s">
        <v>761</v>
      </c>
      <c r="E337" s="250"/>
      <c r="F337" s="250" t="s">
        <v>2658</v>
      </c>
      <c r="G337" s="250" t="s">
        <v>2647</v>
      </c>
      <c r="H337" s="250" t="s">
        <v>2648</v>
      </c>
      <c r="I337" s="250" t="s">
        <v>2655</v>
      </c>
      <c r="J337" s="250"/>
      <c r="K337" s="250" t="s">
        <v>2659</v>
      </c>
      <c r="L337" s="250" t="s">
        <v>762</v>
      </c>
      <c r="M337" s="250"/>
      <c r="N337" s="250"/>
      <c r="O337" s="250"/>
      <c r="P337" s="188" t="s">
        <v>317</v>
      </c>
      <c r="Q337" s="188" t="s">
        <v>2651</v>
      </c>
      <c r="R337" s="188" t="s">
        <v>2657</v>
      </c>
    </row>
    <row r="338" spans="1:18" ht="135">
      <c r="A338" s="249" t="s">
        <v>764</v>
      </c>
      <c r="B338" s="250" t="s">
        <v>742</v>
      </c>
      <c r="C338" s="250" t="s">
        <v>756</v>
      </c>
      <c r="D338" s="250" t="s">
        <v>761</v>
      </c>
      <c r="E338" s="250"/>
      <c r="F338" s="250" t="s">
        <v>2660</v>
      </c>
      <c r="G338" s="250" t="s">
        <v>2647</v>
      </c>
      <c r="H338" s="250" t="s">
        <v>2648</v>
      </c>
      <c r="I338" s="250" t="s">
        <v>2655</v>
      </c>
      <c r="J338" s="250"/>
      <c r="K338" s="250" t="s">
        <v>2661</v>
      </c>
      <c r="L338" s="250" t="s">
        <v>762</v>
      </c>
      <c r="M338" s="250"/>
      <c r="N338" s="250"/>
      <c r="O338" s="250"/>
      <c r="P338" s="188" t="s">
        <v>317</v>
      </c>
      <c r="Q338" s="188" t="s">
        <v>2651</v>
      </c>
      <c r="R338" s="188" t="s">
        <v>2657</v>
      </c>
    </row>
    <row r="339" spans="1:18" ht="135">
      <c r="A339" s="249" t="s">
        <v>2662</v>
      </c>
      <c r="B339" s="250" t="s">
        <v>742</v>
      </c>
      <c r="C339" s="250" t="s">
        <v>756</v>
      </c>
      <c r="D339" s="250" t="s">
        <v>761</v>
      </c>
      <c r="E339" s="250"/>
      <c r="F339" s="250" t="s">
        <v>2663</v>
      </c>
      <c r="G339" s="250" t="s">
        <v>2647</v>
      </c>
      <c r="H339" s="250" t="s">
        <v>2648</v>
      </c>
      <c r="I339" s="250" t="s">
        <v>2655</v>
      </c>
      <c r="J339" s="250"/>
      <c r="K339" s="250" t="s">
        <v>2664</v>
      </c>
      <c r="L339" s="250" t="s">
        <v>762</v>
      </c>
      <c r="M339" s="250"/>
      <c r="N339" s="250"/>
      <c r="O339" s="250"/>
      <c r="P339" s="188" t="s">
        <v>317</v>
      </c>
      <c r="Q339" s="188" t="s">
        <v>2651</v>
      </c>
      <c r="R339" s="188" t="s">
        <v>2657</v>
      </c>
    </row>
    <row r="340" spans="1:18" ht="135">
      <c r="A340" s="249" t="s">
        <v>765</v>
      </c>
      <c r="B340" s="250" t="s">
        <v>742</v>
      </c>
      <c r="C340" s="250" t="s">
        <v>756</v>
      </c>
      <c r="D340" s="250" t="s">
        <v>761</v>
      </c>
      <c r="E340" s="250"/>
      <c r="F340" s="250" t="s">
        <v>2665</v>
      </c>
      <c r="G340" s="250" t="s">
        <v>2647</v>
      </c>
      <c r="H340" s="250" t="s">
        <v>2648</v>
      </c>
      <c r="I340" s="250" t="s">
        <v>2655</v>
      </c>
      <c r="J340" s="250"/>
      <c r="K340" s="250" t="s">
        <v>2666</v>
      </c>
      <c r="L340" s="250" t="s">
        <v>762</v>
      </c>
      <c r="M340" s="250"/>
      <c r="N340" s="250"/>
      <c r="O340" s="250"/>
      <c r="P340" s="188" t="s">
        <v>317</v>
      </c>
      <c r="Q340" s="188" t="s">
        <v>2651</v>
      </c>
      <c r="R340" s="188" t="s">
        <v>2657</v>
      </c>
    </row>
    <row r="341" spans="1:18" ht="135">
      <c r="A341" s="249" t="s">
        <v>766</v>
      </c>
      <c r="B341" s="250" t="s">
        <v>742</v>
      </c>
      <c r="C341" s="250" t="s">
        <v>756</v>
      </c>
      <c r="D341" s="250" t="s">
        <v>767</v>
      </c>
      <c r="E341" s="250" t="s">
        <v>2667</v>
      </c>
      <c r="F341" s="250" t="s">
        <v>2668</v>
      </c>
      <c r="G341" s="250" t="s">
        <v>2647</v>
      </c>
      <c r="H341" s="250" t="s">
        <v>2648</v>
      </c>
      <c r="I341" s="250" t="s">
        <v>2669</v>
      </c>
      <c r="J341" s="250" t="s">
        <v>2670</v>
      </c>
      <c r="K341" s="250" t="s">
        <v>2671</v>
      </c>
      <c r="L341" s="250" t="s">
        <v>762</v>
      </c>
      <c r="M341" s="250"/>
      <c r="N341" s="250"/>
      <c r="O341" s="250"/>
      <c r="P341" s="188" t="s">
        <v>317</v>
      </c>
      <c r="Q341" s="188" t="s">
        <v>2651</v>
      </c>
      <c r="R341" s="188" t="s">
        <v>2657</v>
      </c>
    </row>
    <row r="342" spans="1:18" ht="135">
      <c r="A342" s="249" t="s">
        <v>2672</v>
      </c>
      <c r="B342" s="250" t="s">
        <v>2673</v>
      </c>
      <c r="C342" s="250" t="s">
        <v>2674</v>
      </c>
      <c r="D342" s="250"/>
      <c r="E342" s="250"/>
      <c r="F342" s="250"/>
      <c r="G342" s="250" t="s">
        <v>2675</v>
      </c>
      <c r="H342" s="250" t="s">
        <v>2676</v>
      </c>
      <c r="I342" s="250"/>
      <c r="J342" s="250"/>
      <c r="K342" s="250"/>
      <c r="L342" s="250" t="s">
        <v>339</v>
      </c>
      <c r="M342" s="250" t="s">
        <v>2677</v>
      </c>
      <c r="N342" s="250" t="s">
        <v>1509</v>
      </c>
      <c r="O342" s="250"/>
      <c r="P342" s="188"/>
      <c r="Q342" s="188"/>
      <c r="R342" s="188"/>
    </row>
    <row r="343" spans="1:18" ht="148.5">
      <c r="A343" s="249" t="s">
        <v>2678</v>
      </c>
      <c r="B343" s="250" t="s">
        <v>2673</v>
      </c>
      <c r="C343" s="250" t="s">
        <v>2679</v>
      </c>
      <c r="D343" s="250"/>
      <c r="E343" s="250"/>
      <c r="F343" s="250"/>
      <c r="G343" s="250" t="s">
        <v>2675</v>
      </c>
      <c r="H343" s="250" t="s">
        <v>2680</v>
      </c>
      <c r="I343" s="250"/>
      <c r="J343" s="250"/>
      <c r="K343" s="250"/>
      <c r="L343" s="250" t="s">
        <v>339</v>
      </c>
      <c r="M343" s="250" t="s">
        <v>2677</v>
      </c>
      <c r="N343" s="250" t="s">
        <v>1509</v>
      </c>
      <c r="O343" s="250"/>
      <c r="P343" s="188"/>
      <c r="Q343" s="188"/>
      <c r="R343" s="188"/>
    </row>
    <row r="344" spans="1:18" ht="148.5">
      <c r="A344" s="249" t="s">
        <v>768</v>
      </c>
      <c r="B344" s="250" t="s">
        <v>769</v>
      </c>
      <c r="C344" s="250" t="s">
        <v>278</v>
      </c>
      <c r="D344" s="250"/>
      <c r="E344" s="250"/>
      <c r="F344" s="250"/>
      <c r="G344" s="250" t="s">
        <v>2681</v>
      </c>
      <c r="H344" s="250" t="s">
        <v>2682</v>
      </c>
      <c r="I344" s="250"/>
      <c r="J344" s="250"/>
      <c r="K344" s="250"/>
      <c r="L344" s="250" t="s">
        <v>1578</v>
      </c>
      <c r="M344" s="250" t="s">
        <v>1787</v>
      </c>
      <c r="N344" s="250" t="s">
        <v>1509</v>
      </c>
      <c r="O344" s="250" t="s">
        <v>2683</v>
      </c>
      <c r="P344" s="188" t="s">
        <v>2684</v>
      </c>
      <c r="Q344" s="188" t="s">
        <v>1509</v>
      </c>
      <c r="R344" s="188"/>
    </row>
    <row r="345" spans="1:18" ht="148.5">
      <c r="A345" s="249" t="s">
        <v>770</v>
      </c>
      <c r="B345" s="250" t="s">
        <v>769</v>
      </c>
      <c r="C345" s="250" t="s">
        <v>771</v>
      </c>
      <c r="D345" s="250"/>
      <c r="E345" s="250"/>
      <c r="F345" s="250"/>
      <c r="G345" s="250" t="s">
        <v>2681</v>
      </c>
      <c r="H345" s="250" t="s">
        <v>2685</v>
      </c>
      <c r="I345" s="250"/>
      <c r="J345" s="250"/>
      <c r="K345" s="250"/>
      <c r="L345" s="250" t="s">
        <v>1578</v>
      </c>
      <c r="M345" s="250" t="s">
        <v>1787</v>
      </c>
      <c r="N345" s="250" t="s">
        <v>1509</v>
      </c>
      <c r="O345" s="250" t="s">
        <v>2683</v>
      </c>
      <c r="P345" s="188" t="s">
        <v>2684</v>
      </c>
      <c r="Q345" s="188" t="s">
        <v>1509</v>
      </c>
      <c r="R345" s="188"/>
    </row>
    <row r="346" spans="1:18" ht="148.5">
      <c r="A346" s="249" t="s">
        <v>772</v>
      </c>
      <c r="B346" s="250" t="s">
        <v>769</v>
      </c>
      <c r="C346" s="250" t="s">
        <v>773</v>
      </c>
      <c r="D346" s="250"/>
      <c r="E346" s="250"/>
      <c r="F346" s="250"/>
      <c r="G346" s="250" t="s">
        <v>2681</v>
      </c>
      <c r="H346" s="250" t="s">
        <v>2686</v>
      </c>
      <c r="I346" s="250"/>
      <c r="J346" s="250"/>
      <c r="K346" s="250"/>
      <c r="L346" s="250" t="s">
        <v>1578</v>
      </c>
      <c r="M346" s="250" t="s">
        <v>1787</v>
      </c>
      <c r="N346" s="250" t="s">
        <v>1509</v>
      </c>
      <c r="O346" s="250" t="s">
        <v>2683</v>
      </c>
      <c r="P346" s="188" t="s">
        <v>2684</v>
      </c>
      <c r="Q346" s="188" t="s">
        <v>1509</v>
      </c>
      <c r="R346" s="188"/>
    </row>
    <row r="347" spans="1:18" ht="148.5">
      <c r="A347" s="249" t="s">
        <v>774</v>
      </c>
      <c r="B347" s="250" t="s">
        <v>769</v>
      </c>
      <c r="C347" s="250" t="s">
        <v>775</v>
      </c>
      <c r="D347" s="250"/>
      <c r="E347" s="250"/>
      <c r="F347" s="250"/>
      <c r="G347" s="250" t="s">
        <v>2681</v>
      </c>
      <c r="H347" s="250" t="s">
        <v>2687</v>
      </c>
      <c r="I347" s="250"/>
      <c r="J347" s="250"/>
      <c r="K347" s="250"/>
      <c r="L347" s="250" t="s">
        <v>1578</v>
      </c>
      <c r="M347" s="250" t="s">
        <v>1787</v>
      </c>
      <c r="N347" s="250" t="s">
        <v>1509</v>
      </c>
      <c r="O347" s="250" t="s">
        <v>2683</v>
      </c>
      <c r="P347" s="188" t="s">
        <v>2684</v>
      </c>
      <c r="Q347" s="188" t="s">
        <v>1509</v>
      </c>
      <c r="R347" s="188"/>
    </row>
    <row r="348" spans="1:18" ht="148.5">
      <c r="A348" s="249" t="s">
        <v>776</v>
      </c>
      <c r="B348" s="250" t="s">
        <v>769</v>
      </c>
      <c r="C348" s="250" t="s">
        <v>777</v>
      </c>
      <c r="D348" s="250"/>
      <c r="E348" s="250"/>
      <c r="F348" s="250"/>
      <c r="G348" s="250" t="s">
        <v>2681</v>
      </c>
      <c r="H348" s="250" t="s">
        <v>2688</v>
      </c>
      <c r="I348" s="250"/>
      <c r="J348" s="250"/>
      <c r="K348" s="250"/>
      <c r="L348" s="250" t="s">
        <v>1578</v>
      </c>
      <c r="M348" s="250" t="s">
        <v>1787</v>
      </c>
      <c r="N348" s="250" t="s">
        <v>1509</v>
      </c>
      <c r="O348" s="250" t="s">
        <v>2683</v>
      </c>
      <c r="P348" s="188" t="s">
        <v>2684</v>
      </c>
      <c r="Q348" s="188" t="s">
        <v>1509</v>
      </c>
      <c r="R348" s="188"/>
    </row>
    <row r="349" spans="1:18" ht="148.5">
      <c r="A349" s="249" t="s">
        <v>778</v>
      </c>
      <c r="B349" s="250" t="s">
        <v>769</v>
      </c>
      <c r="C349" s="250" t="s">
        <v>779</v>
      </c>
      <c r="D349" s="250"/>
      <c r="E349" s="250"/>
      <c r="F349" s="250"/>
      <c r="G349" s="250" t="s">
        <v>2681</v>
      </c>
      <c r="H349" s="250" t="s">
        <v>2689</v>
      </c>
      <c r="I349" s="250"/>
      <c r="J349" s="250"/>
      <c r="K349" s="250"/>
      <c r="L349" s="250" t="s">
        <v>1578</v>
      </c>
      <c r="M349" s="250" t="s">
        <v>1787</v>
      </c>
      <c r="N349" s="250" t="s">
        <v>1509</v>
      </c>
      <c r="O349" s="250" t="s">
        <v>2683</v>
      </c>
      <c r="P349" s="188" t="s">
        <v>2684</v>
      </c>
      <c r="Q349" s="188" t="s">
        <v>1509</v>
      </c>
      <c r="R349" s="188"/>
    </row>
    <row r="350" spans="1:18" ht="324">
      <c r="A350" s="249" t="s">
        <v>780</v>
      </c>
      <c r="B350" s="250" t="s">
        <v>781</v>
      </c>
      <c r="C350" s="250" t="s">
        <v>278</v>
      </c>
      <c r="D350" s="250" t="s">
        <v>2690</v>
      </c>
      <c r="E350" s="250" t="s">
        <v>2691</v>
      </c>
      <c r="F350" s="250" t="s">
        <v>2691</v>
      </c>
      <c r="G350" s="250" t="s">
        <v>2692</v>
      </c>
      <c r="H350" s="250" t="s">
        <v>2693</v>
      </c>
      <c r="I350" s="250" t="s">
        <v>2694</v>
      </c>
      <c r="J350" s="250" t="s">
        <v>2695</v>
      </c>
      <c r="K350" s="250" t="s">
        <v>2696</v>
      </c>
      <c r="L350" s="250" t="s">
        <v>1578</v>
      </c>
      <c r="M350" s="250" t="s">
        <v>2697</v>
      </c>
      <c r="N350" s="250" t="s">
        <v>1521</v>
      </c>
      <c r="O350" s="250" t="s">
        <v>2698</v>
      </c>
      <c r="P350" s="188" t="s">
        <v>2697</v>
      </c>
      <c r="Q350" s="188" t="s">
        <v>1509</v>
      </c>
      <c r="R350" s="188"/>
    </row>
    <row r="351" spans="1:18" ht="108">
      <c r="A351" s="249" t="s">
        <v>1291</v>
      </c>
      <c r="B351" s="250" t="s">
        <v>781</v>
      </c>
      <c r="C351" s="250" t="s">
        <v>1193</v>
      </c>
      <c r="D351" s="250" t="s">
        <v>1292</v>
      </c>
      <c r="E351" s="250"/>
      <c r="F351" s="250"/>
      <c r="G351" s="250" t="s">
        <v>2699</v>
      </c>
      <c r="H351" s="250" t="s">
        <v>2700</v>
      </c>
      <c r="I351" s="250" t="s">
        <v>2701</v>
      </c>
      <c r="J351" s="250"/>
      <c r="K351" s="250"/>
      <c r="L351" s="250" t="s">
        <v>269</v>
      </c>
      <c r="M351" s="250" t="s">
        <v>2702</v>
      </c>
      <c r="N351" s="250" t="s">
        <v>2702</v>
      </c>
      <c r="O351" s="250" t="s">
        <v>2703</v>
      </c>
      <c r="P351" s="188"/>
      <c r="Q351" s="188"/>
      <c r="R351" s="188"/>
    </row>
    <row r="352" spans="1:18" ht="108">
      <c r="A352" s="249">
        <v>1802</v>
      </c>
      <c r="B352" s="250" t="s">
        <v>781</v>
      </c>
      <c r="C352" s="250" t="s">
        <v>1193</v>
      </c>
      <c r="D352" s="250" t="s">
        <v>1294</v>
      </c>
      <c r="E352" s="250"/>
      <c r="F352" s="250"/>
      <c r="G352" s="250" t="s">
        <v>2699</v>
      </c>
      <c r="H352" s="250" t="s">
        <v>2700</v>
      </c>
      <c r="I352" s="250" t="s">
        <v>2704</v>
      </c>
      <c r="J352" s="250"/>
      <c r="K352" s="250"/>
      <c r="L352" s="250" t="s">
        <v>269</v>
      </c>
      <c r="M352" s="250" t="s">
        <v>2702</v>
      </c>
      <c r="N352" s="250" t="s">
        <v>2702</v>
      </c>
      <c r="O352" s="250" t="s">
        <v>2703</v>
      </c>
      <c r="P352" s="188"/>
      <c r="Q352" s="188"/>
      <c r="R352" s="188"/>
    </row>
    <row r="353" spans="1:18" ht="162">
      <c r="A353" s="249" t="s">
        <v>1295</v>
      </c>
      <c r="B353" s="250" t="s">
        <v>781</v>
      </c>
      <c r="C353" s="250" t="s">
        <v>1193</v>
      </c>
      <c r="D353" s="250" t="s">
        <v>1296</v>
      </c>
      <c r="E353" s="250"/>
      <c r="F353" s="250"/>
      <c r="G353" s="250" t="s">
        <v>2699</v>
      </c>
      <c r="H353" s="250" t="s">
        <v>2700</v>
      </c>
      <c r="I353" s="250" t="s">
        <v>2705</v>
      </c>
      <c r="J353" s="250"/>
      <c r="K353" s="250"/>
      <c r="L353" s="250" t="s">
        <v>269</v>
      </c>
      <c r="M353" s="250" t="s">
        <v>2702</v>
      </c>
      <c r="N353" s="250" t="s">
        <v>2702</v>
      </c>
      <c r="O353" s="250" t="s">
        <v>2703</v>
      </c>
      <c r="P353" s="188"/>
      <c r="Q353" s="188"/>
      <c r="R353" s="188"/>
    </row>
    <row r="354" spans="1:18" ht="121.5">
      <c r="A354" s="249" t="s">
        <v>1297</v>
      </c>
      <c r="B354" s="250" t="s">
        <v>781</v>
      </c>
      <c r="C354" s="250" t="s">
        <v>1193</v>
      </c>
      <c r="D354" s="250" t="s">
        <v>1298</v>
      </c>
      <c r="E354" s="250"/>
      <c r="F354" s="250"/>
      <c r="G354" s="250" t="s">
        <v>2699</v>
      </c>
      <c r="H354" s="250" t="s">
        <v>2700</v>
      </c>
      <c r="I354" s="250" t="s">
        <v>2706</v>
      </c>
      <c r="J354" s="250"/>
      <c r="K354" s="250"/>
      <c r="L354" s="250" t="s">
        <v>269</v>
      </c>
      <c r="M354" s="250" t="s">
        <v>2702</v>
      </c>
      <c r="N354" s="250" t="s">
        <v>2702</v>
      </c>
      <c r="O354" s="250" t="s">
        <v>2703</v>
      </c>
      <c r="P354" s="188"/>
      <c r="Q354" s="188"/>
      <c r="R354" s="188"/>
    </row>
    <row r="355" spans="1:18" ht="148.5">
      <c r="A355" s="249" t="s">
        <v>1299</v>
      </c>
      <c r="B355" s="250" t="s">
        <v>781</v>
      </c>
      <c r="C355" s="250" t="s">
        <v>1193</v>
      </c>
      <c r="D355" s="250" t="s">
        <v>1300</v>
      </c>
      <c r="E355" s="250"/>
      <c r="F355" s="250"/>
      <c r="G355" s="250" t="s">
        <v>2699</v>
      </c>
      <c r="H355" s="250" t="s">
        <v>2700</v>
      </c>
      <c r="I355" s="250" t="s">
        <v>2707</v>
      </c>
      <c r="J355" s="250"/>
      <c r="K355" s="250"/>
      <c r="L355" s="250" t="s">
        <v>269</v>
      </c>
      <c r="M355" s="250" t="s">
        <v>2702</v>
      </c>
      <c r="N355" s="250" t="s">
        <v>2702</v>
      </c>
      <c r="O355" s="250" t="s">
        <v>2703</v>
      </c>
      <c r="P355" s="188"/>
      <c r="Q355" s="188"/>
      <c r="R355" s="188"/>
    </row>
    <row r="356" spans="1:18" ht="148.5">
      <c r="A356" s="249" t="s">
        <v>2708</v>
      </c>
      <c r="B356" s="250" t="s">
        <v>781</v>
      </c>
      <c r="C356" s="250" t="s">
        <v>349</v>
      </c>
      <c r="D356" s="250" t="s">
        <v>2709</v>
      </c>
      <c r="E356" s="250"/>
      <c r="F356" s="250"/>
      <c r="G356" s="250" t="s">
        <v>2692</v>
      </c>
      <c r="H356" s="250" t="s">
        <v>2710</v>
      </c>
      <c r="I356" s="250" t="s">
        <v>2711</v>
      </c>
      <c r="J356" s="250"/>
      <c r="K356" s="250"/>
      <c r="L356" s="250" t="s">
        <v>1578</v>
      </c>
      <c r="M356" s="250" t="s">
        <v>2712</v>
      </c>
      <c r="N356" s="250" t="s">
        <v>1610</v>
      </c>
      <c r="O356" s="250"/>
      <c r="P356" s="188" t="s">
        <v>2712</v>
      </c>
      <c r="Q356" s="188" t="s">
        <v>1610</v>
      </c>
      <c r="R356" s="188"/>
    </row>
    <row r="357" spans="1:18" ht="148.5">
      <c r="A357" s="249" t="s">
        <v>2713</v>
      </c>
      <c r="B357" s="250" t="s">
        <v>781</v>
      </c>
      <c r="C357" s="250" t="s">
        <v>349</v>
      </c>
      <c r="D357" s="250" t="s">
        <v>2714</v>
      </c>
      <c r="E357" s="250"/>
      <c r="F357" s="250"/>
      <c r="G357" s="250" t="s">
        <v>2692</v>
      </c>
      <c r="H357" s="250" t="s">
        <v>2710</v>
      </c>
      <c r="I357" s="250" t="s">
        <v>2715</v>
      </c>
      <c r="J357" s="250"/>
      <c r="K357" s="250"/>
      <c r="L357" s="250" t="s">
        <v>1578</v>
      </c>
      <c r="M357" s="250" t="s">
        <v>2712</v>
      </c>
      <c r="N357" s="250" t="s">
        <v>1610</v>
      </c>
      <c r="O357" s="250"/>
      <c r="P357" s="188" t="s">
        <v>2712</v>
      </c>
      <c r="Q357" s="188" t="s">
        <v>1610</v>
      </c>
      <c r="R357" s="188"/>
    </row>
    <row r="358" spans="1:18" ht="148.5">
      <c r="A358" s="249" t="s">
        <v>2716</v>
      </c>
      <c r="B358" s="250" t="s">
        <v>781</v>
      </c>
      <c r="C358" s="250" t="s">
        <v>349</v>
      </c>
      <c r="D358" s="250" t="s">
        <v>2717</v>
      </c>
      <c r="E358" s="250"/>
      <c r="F358" s="250"/>
      <c r="G358" s="250" t="s">
        <v>2692</v>
      </c>
      <c r="H358" s="250" t="s">
        <v>2710</v>
      </c>
      <c r="I358" s="250" t="s">
        <v>2718</v>
      </c>
      <c r="J358" s="250"/>
      <c r="K358" s="250"/>
      <c r="L358" s="250" t="s">
        <v>1578</v>
      </c>
      <c r="M358" s="250" t="s">
        <v>2712</v>
      </c>
      <c r="N358" s="250" t="s">
        <v>1610</v>
      </c>
      <c r="O358" s="250"/>
      <c r="P358" s="188" t="s">
        <v>2712</v>
      </c>
      <c r="Q358" s="188" t="s">
        <v>1610</v>
      </c>
      <c r="R358" s="188"/>
    </row>
    <row r="359" spans="1:18" ht="148.5">
      <c r="A359" s="249" t="s">
        <v>2719</v>
      </c>
      <c r="B359" s="250" t="s">
        <v>781</v>
      </c>
      <c r="C359" s="250" t="s">
        <v>349</v>
      </c>
      <c r="D359" s="250" t="s">
        <v>2720</v>
      </c>
      <c r="E359" s="250"/>
      <c r="F359" s="250"/>
      <c r="G359" s="250" t="s">
        <v>2692</v>
      </c>
      <c r="H359" s="250" t="s">
        <v>2710</v>
      </c>
      <c r="I359" s="250" t="s">
        <v>2721</v>
      </c>
      <c r="J359" s="250"/>
      <c r="K359" s="250"/>
      <c r="L359" s="250" t="s">
        <v>1578</v>
      </c>
      <c r="M359" s="250" t="s">
        <v>2712</v>
      </c>
      <c r="N359" s="250" t="s">
        <v>1610</v>
      </c>
      <c r="O359" s="250"/>
      <c r="P359" s="188" t="s">
        <v>2712</v>
      </c>
      <c r="Q359" s="188" t="s">
        <v>1610</v>
      </c>
      <c r="R359" s="188"/>
    </row>
    <row r="360" spans="1:18" ht="148.5">
      <c r="A360" s="249" t="s">
        <v>2722</v>
      </c>
      <c r="B360" s="250" t="s">
        <v>781</v>
      </c>
      <c r="C360" s="250" t="s">
        <v>349</v>
      </c>
      <c r="D360" s="250" t="s">
        <v>2723</v>
      </c>
      <c r="E360" s="250"/>
      <c r="F360" s="250"/>
      <c r="G360" s="250" t="s">
        <v>2692</v>
      </c>
      <c r="H360" s="250" t="s">
        <v>2710</v>
      </c>
      <c r="I360" s="250" t="s">
        <v>2724</v>
      </c>
      <c r="J360" s="250"/>
      <c r="K360" s="250"/>
      <c r="L360" s="250" t="s">
        <v>1578</v>
      </c>
      <c r="M360" s="250" t="s">
        <v>2712</v>
      </c>
      <c r="N360" s="250" t="s">
        <v>1610</v>
      </c>
      <c r="O360" s="250"/>
      <c r="P360" s="188" t="s">
        <v>2712</v>
      </c>
      <c r="Q360" s="188" t="s">
        <v>1610</v>
      </c>
      <c r="R360" s="188"/>
    </row>
    <row r="361" spans="1:18" ht="148.5">
      <c r="A361" s="249" t="s">
        <v>2725</v>
      </c>
      <c r="B361" s="250" t="s">
        <v>781</v>
      </c>
      <c r="C361" s="250" t="s">
        <v>349</v>
      </c>
      <c r="D361" s="250" t="s">
        <v>2726</v>
      </c>
      <c r="E361" s="250"/>
      <c r="F361" s="250"/>
      <c r="G361" s="250" t="s">
        <v>2692</v>
      </c>
      <c r="H361" s="250" t="s">
        <v>2710</v>
      </c>
      <c r="I361" s="250" t="s">
        <v>2727</v>
      </c>
      <c r="J361" s="250"/>
      <c r="K361" s="250"/>
      <c r="L361" s="250" t="s">
        <v>1578</v>
      </c>
      <c r="M361" s="250" t="s">
        <v>2712</v>
      </c>
      <c r="N361" s="250" t="s">
        <v>1610</v>
      </c>
      <c r="O361" s="250"/>
      <c r="P361" s="188" t="s">
        <v>2712</v>
      </c>
      <c r="Q361" s="188" t="s">
        <v>1610</v>
      </c>
      <c r="R361" s="188"/>
    </row>
    <row r="362" spans="1:18" ht="148.5">
      <c r="A362" s="249" t="s">
        <v>1301</v>
      </c>
      <c r="B362" s="250" t="s">
        <v>781</v>
      </c>
      <c r="C362" s="250" t="s">
        <v>349</v>
      </c>
      <c r="D362" s="250" t="s">
        <v>1284</v>
      </c>
      <c r="E362" s="250"/>
      <c r="F362" s="250"/>
      <c r="G362" s="250" t="s">
        <v>2692</v>
      </c>
      <c r="H362" s="250" t="s">
        <v>2710</v>
      </c>
      <c r="I362" s="250" t="s">
        <v>2728</v>
      </c>
      <c r="J362" s="250"/>
      <c r="K362" s="250"/>
      <c r="L362" s="250" t="s">
        <v>1578</v>
      </c>
      <c r="M362" s="250" t="s">
        <v>2729</v>
      </c>
      <c r="N362" s="250" t="s">
        <v>1509</v>
      </c>
      <c r="O362" s="250"/>
      <c r="P362" s="188" t="s">
        <v>2712</v>
      </c>
      <c r="Q362" s="188" t="s">
        <v>1610</v>
      </c>
      <c r="R362" s="188"/>
    </row>
    <row r="363" spans="1:18" ht="135">
      <c r="A363" s="249" t="s">
        <v>1302</v>
      </c>
      <c r="B363" s="250" t="s">
        <v>781</v>
      </c>
      <c r="C363" s="250" t="s">
        <v>1303</v>
      </c>
      <c r="D363" s="250" t="s">
        <v>1304</v>
      </c>
      <c r="E363" s="250"/>
      <c r="F363" s="250"/>
      <c r="G363" s="250" t="s">
        <v>2730</v>
      </c>
      <c r="H363" s="250" t="s">
        <v>2731</v>
      </c>
      <c r="I363" s="250" t="s">
        <v>2732</v>
      </c>
      <c r="J363" s="250"/>
      <c r="K363" s="250"/>
      <c r="L363" s="250" t="s">
        <v>339</v>
      </c>
      <c r="M363" s="250" t="s">
        <v>1719</v>
      </c>
      <c r="N363" s="250" t="s">
        <v>1521</v>
      </c>
      <c r="O363" s="250" t="s">
        <v>2733</v>
      </c>
      <c r="P363" s="188"/>
      <c r="Q363" s="188"/>
      <c r="R363" s="188"/>
    </row>
    <row r="364" spans="1:18" ht="135">
      <c r="A364" s="249" t="s">
        <v>1305</v>
      </c>
      <c r="B364" s="250" t="s">
        <v>781</v>
      </c>
      <c r="C364" s="250" t="s">
        <v>1303</v>
      </c>
      <c r="D364" s="250" t="s">
        <v>1306</v>
      </c>
      <c r="E364" s="250"/>
      <c r="F364" s="250"/>
      <c r="G364" s="250" t="s">
        <v>2730</v>
      </c>
      <c r="H364" s="250" t="s">
        <v>2731</v>
      </c>
      <c r="I364" s="250" t="s">
        <v>2734</v>
      </c>
      <c r="J364" s="250"/>
      <c r="K364" s="250"/>
      <c r="L364" s="250" t="s">
        <v>339</v>
      </c>
      <c r="M364" s="250" t="s">
        <v>1719</v>
      </c>
      <c r="N364" s="250" t="s">
        <v>1521</v>
      </c>
      <c r="O364" s="250" t="s">
        <v>2733</v>
      </c>
      <c r="P364" s="188"/>
      <c r="Q364" s="188"/>
      <c r="R364" s="188"/>
    </row>
    <row r="365" spans="1:18" ht="67.5">
      <c r="A365" s="249" t="s">
        <v>783</v>
      </c>
      <c r="B365" s="250" t="s">
        <v>784</v>
      </c>
      <c r="C365" s="250" t="s">
        <v>785</v>
      </c>
      <c r="D365" s="250" t="s">
        <v>786</v>
      </c>
      <c r="E365" s="250"/>
      <c r="F365" s="250"/>
      <c r="G365" s="250" t="s">
        <v>2735</v>
      </c>
      <c r="H365" s="250" t="s">
        <v>2466</v>
      </c>
      <c r="I365" s="250" t="s">
        <v>2736</v>
      </c>
      <c r="J365" s="250"/>
      <c r="K365" s="250"/>
      <c r="L365" s="250" t="s">
        <v>269</v>
      </c>
      <c r="M365" s="250" t="s">
        <v>250</v>
      </c>
      <c r="N365" s="250" t="s">
        <v>1521</v>
      </c>
      <c r="O365" s="250"/>
      <c r="P365" s="188"/>
      <c r="Q365" s="188"/>
      <c r="R365" s="188"/>
    </row>
    <row r="366" spans="1:18" ht="67.5">
      <c r="A366" s="249" t="s">
        <v>787</v>
      </c>
      <c r="B366" s="250" t="s">
        <v>784</v>
      </c>
      <c r="C366" s="250" t="s">
        <v>785</v>
      </c>
      <c r="D366" s="250" t="s">
        <v>788</v>
      </c>
      <c r="E366" s="250"/>
      <c r="F366" s="250"/>
      <c r="G366" s="250" t="s">
        <v>2735</v>
      </c>
      <c r="H366" s="250" t="s">
        <v>2466</v>
      </c>
      <c r="I366" s="250" t="s">
        <v>2737</v>
      </c>
      <c r="J366" s="250"/>
      <c r="K366" s="250"/>
      <c r="L366" s="250" t="s">
        <v>269</v>
      </c>
      <c r="M366" s="250" t="s">
        <v>2738</v>
      </c>
      <c r="N366" s="250" t="s">
        <v>2739</v>
      </c>
      <c r="O366" s="250"/>
      <c r="P366" s="188"/>
      <c r="Q366" s="188"/>
      <c r="R366" s="188"/>
    </row>
    <row r="367" spans="1:18" ht="121.5">
      <c r="A367" s="249" t="s">
        <v>2740</v>
      </c>
      <c r="B367" s="250" t="s">
        <v>784</v>
      </c>
      <c r="C367" s="250" t="s">
        <v>2741</v>
      </c>
      <c r="D367" s="250" t="s">
        <v>2742</v>
      </c>
      <c r="E367" s="250"/>
      <c r="F367" s="250"/>
      <c r="G367" s="250" t="s">
        <v>2735</v>
      </c>
      <c r="H367" s="250" t="s">
        <v>2743</v>
      </c>
      <c r="I367" s="250" t="s">
        <v>2744</v>
      </c>
      <c r="J367" s="250"/>
      <c r="K367" s="250"/>
      <c r="L367" s="250" t="s">
        <v>286</v>
      </c>
      <c r="M367" s="250" t="s">
        <v>2745</v>
      </c>
      <c r="N367" s="250" t="s">
        <v>1509</v>
      </c>
      <c r="O367" s="250" t="s">
        <v>2745</v>
      </c>
      <c r="P367" s="188" t="s">
        <v>2746</v>
      </c>
      <c r="Q367" s="188" t="s">
        <v>1509</v>
      </c>
      <c r="R367" s="188"/>
    </row>
    <row r="368" spans="1:18" ht="94.5">
      <c r="A368" s="249" t="s">
        <v>2747</v>
      </c>
      <c r="B368" s="250" t="s">
        <v>784</v>
      </c>
      <c r="C368" s="250" t="s">
        <v>2741</v>
      </c>
      <c r="D368" s="250" t="s">
        <v>2748</v>
      </c>
      <c r="E368" s="250"/>
      <c r="F368" s="250"/>
      <c r="G368" s="250" t="s">
        <v>2735</v>
      </c>
      <c r="H368" s="250" t="s">
        <v>2743</v>
      </c>
      <c r="I368" s="250" t="s">
        <v>2749</v>
      </c>
      <c r="J368" s="250"/>
      <c r="K368" s="250"/>
      <c r="L368" s="250" t="s">
        <v>286</v>
      </c>
      <c r="M368" s="250" t="s">
        <v>2745</v>
      </c>
      <c r="N368" s="250" t="s">
        <v>1509</v>
      </c>
      <c r="O368" s="250" t="s">
        <v>2745</v>
      </c>
      <c r="P368" s="188" t="s">
        <v>2746</v>
      </c>
      <c r="Q368" s="188" t="s">
        <v>1509</v>
      </c>
      <c r="R368" s="188"/>
    </row>
    <row r="369" spans="1:18" ht="108">
      <c r="A369" s="249" t="s">
        <v>2750</v>
      </c>
      <c r="B369" s="250" t="s">
        <v>784</v>
      </c>
      <c r="C369" s="250" t="s">
        <v>2741</v>
      </c>
      <c r="D369" s="250" t="s">
        <v>2751</v>
      </c>
      <c r="E369" s="250"/>
      <c r="F369" s="250"/>
      <c r="G369" s="250" t="s">
        <v>2735</v>
      </c>
      <c r="H369" s="250" t="s">
        <v>2743</v>
      </c>
      <c r="I369" s="250" t="s">
        <v>2752</v>
      </c>
      <c r="J369" s="250"/>
      <c r="K369" s="250"/>
      <c r="L369" s="250" t="s">
        <v>286</v>
      </c>
      <c r="M369" s="250" t="s">
        <v>2745</v>
      </c>
      <c r="N369" s="250" t="s">
        <v>1509</v>
      </c>
      <c r="O369" s="250" t="s">
        <v>2745</v>
      </c>
      <c r="P369" s="188" t="s">
        <v>2746</v>
      </c>
      <c r="Q369" s="188" t="s">
        <v>1509</v>
      </c>
      <c r="R369" s="188"/>
    </row>
    <row r="370" spans="1:18" ht="135">
      <c r="A370" s="249" t="s">
        <v>2753</v>
      </c>
      <c r="B370" s="250" t="s">
        <v>784</v>
      </c>
      <c r="C370" s="250" t="s">
        <v>2741</v>
      </c>
      <c r="D370" s="250" t="s">
        <v>2754</v>
      </c>
      <c r="E370" s="250"/>
      <c r="F370" s="250"/>
      <c r="G370" s="250" t="s">
        <v>2735</v>
      </c>
      <c r="H370" s="250" t="s">
        <v>2743</v>
      </c>
      <c r="I370" s="250" t="s">
        <v>2755</v>
      </c>
      <c r="J370" s="250"/>
      <c r="K370" s="250"/>
      <c r="L370" s="250" t="s">
        <v>286</v>
      </c>
      <c r="M370" s="250" t="s">
        <v>2745</v>
      </c>
      <c r="N370" s="250" t="s">
        <v>1509</v>
      </c>
      <c r="O370" s="250" t="s">
        <v>2745</v>
      </c>
      <c r="P370" s="188" t="s">
        <v>2746</v>
      </c>
      <c r="Q370" s="188" t="s">
        <v>1509</v>
      </c>
      <c r="R370" s="188"/>
    </row>
    <row r="371" spans="1:18" ht="108">
      <c r="A371" s="249" t="s">
        <v>790</v>
      </c>
      <c r="B371" s="250" t="s">
        <v>784</v>
      </c>
      <c r="C371" s="250" t="s">
        <v>349</v>
      </c>
      <c r="D371" s="250" t="s">
        <v>791</v>
      </c>
      <c r="E371" s="250"/>
      <c r="F371" s="250"/>
      <c r="G371" s="250" t="s">
        <v>2735</v>
      </c>
      <c r="H371" s="250" t="s">
        <v>1666</v>
      </c>
      <c r="I371" s="250" t="s">
        <v>2756</v>
      </c>
      <c r="J371" s="250"/>
      <c r="K371" s="250"/>
      <c r="L371" s="250" t="s">
        <v>269</v>
      </c>
      <c r="M371" s="250" t="s">
        <v>1787</v>
      </c>
      <c r="N371" s="250" t="s">
        <v>317</v>
      </c>
      <c r="O371" s="250" t="s">
        <v>2757</v>
      </c>
      <c r="P371" s="188"/>
      <c r="Q371" s="188"/>
      <c r="R371" s="188"/>
    </row>
    <row r="372" spans="1:18" ht="162">
      <c r="A372" s="249" t="s">
        <v>1308</v>
      </c>
      <c r="B372" s="250" t="s">
        <v>784</v>
      </c>
      <c r="C372" s="250" t="s">
        <v>1309</v>
      </c>
      <c r="D372" s="250" t="s">
        <v>1310</v>
      </c>
      <c r="E372" s="250" t="s">
        <v>2758</v>
      </c>
      <c r="F372" s="250" t="s">
        <v>2759</v>
      </c>
      <c r="G372" s="250" t="s">
        <v>2760</v>
      </c>
      <c r="H372" s="250" t="s">
        <v>2761</v>
      </c>
      <c r="I372" s="250" t="s">
        <v>2762</v>
      </c>
      <c r="J372" s="250" t="s">
        <v>2763</v>
      </c>
      <c r="K372" s="250" t="s">
        <v>2764</v>
      </c>
      <c r="L372" s="250" t="s">
        <v>1578</v>
      </c>
      <c r="M372" s="250" t="s">
        <v>2765</v>
      </c>
      <c r="N372" s="250" t="s">
        <v>1509</v>
      </c>
      <c r="O372" s="250"/>
      <c r="P372" s="188" t="s">
        <v>2766</v>
      </c>
      <c r="Q372" s="188" t="s">
        <v>1509</v>
      </c>
      <c r="R372" s="188"/>
    </row>
    <row r="373" spans="1:18" ht="162">
      <c r="A373" s="249" t="s">
        <v>1311</v>
      </c>
      <c r="B373" s="250" t="s">
        <v>784</v>
      </c>
      <c r="C373" s="250" t="s">
        <v>1309</v>
      </c>
      <c r="D373" s="250" t="s">
        <v>1310</v>
      </c>
      <c r="E373" s="250" t="s">
        <v>2767</v>
      </c>
      <c r="F373" s="250" t="s">
        <v>2768</v>
      </c>
      <c r="G373" s="250" t="s">
        <v>2760</v>
      </c>
      <c r="H373" s="250" t="s">
        <v>2761</v>
      </c>
      <c r="I373" s="250" t="s">
        <v>2762</v>
      </c>
      <c r="J373" s="250" t="s">
        <v>2769</v>
      </c>
      <c r="K373" s="250" t="s">
        <v>2770</v>
      </c>
      <c r="L373" s="250" t="s">
        <v>1578</v>
      </c>
      <c r="M373" s="250" t="s">
        <v>2765</v>
      </c>
      <c r="N373" s="250" t="s">
        <v>1509</v>
      </c>
      <c r="O373" s="250"/>
      <c r="P373" s="188" t="s">
        <v>2766</v>
      </c>
      <c r="Q373" s="188" t="s">
        <v>1509</v>
      </c>
      <c r="R373" s="188"/>
    </row>
    <row r="374" spans="1:18" ht="162">
      <c r="A374" s="249" t="s">
        <v>1312</v>
      </c>
      <c r="B374" s="250" t="s">
        <v>784</v>
      </c>
      <c r="C374" s="250" t="s">
        <v>1309</v>
      </c>
      <c r="D374" s="250" t="s">
        <v>1310</v>
      </c>
      <c r="E374" s="250" t="s">
        <v>2771</v>
      </c>
      <c r="F374" s="250" t="s">
        <v>2772</v>
      </c>
      <c r="G374" s="250" t="s">
        <v>2760</v>
      </c>
      <c r="H374" s="250" t="s">
        <v>2761</v>
      </c>
      <c r="I374" s="250" t="s">
        <v>2762</v>
      </c>
      <c r="J374" s="250" t="s">
        <v>2773</v>
      </c>
      <c r="K374" s="250" t="s">
        <v>2774</v>
      </c>
      <c r="L374" s="250" t="s">
        <v>1578</v>
      </c>
      <c r="M374" s="250" t="s">
        <v>2765</v>
      </c>
      <c r="N374" s="250" t="s">
        <v>1509</v>
      </c>
      <c r="O374" s="250"/>
      <c r="P374" s="188" t="s">
        <v>2766</v>
      </c>
      <c r="Q374" s="188" t="s">
        <v>1509</v>
      </c>
      <c r="R374" s="188"/>
    </row>
    <row r="375" spans="1:18" ht="229.5">
      <c r="A375" s="249" t="s">
        <v>792</v>
      </c>
      <c r="B375" s="250" t="s">
        <v>784</v>
      </c>
      <c r="C375" s="250" t="s">
        <v>793</v>
      </c>
      <c r="D375" s="250" t="s">
        <v>794</v>
      </c>
      <c r="E375" s="250"/>
      <c r="F375" s="250" t="s">
        <v>2775</v>
      </c>
      <c r="G375" s="250" t="s">
        <v>2776</v>
      </c>
      <c r="H375" s="250" t="s">
        <v>2777</v>
      </c>
      <c r="I375" s="250" t="s">
        <v>2778</v>
      </c>
      <c r="J375" s="250"/>
      <c r="K375" s="250" t="s">
        <v>2779</v>
      </c>
      <c r="L375" s="250" t="s">
        <v>252</v>
      </c>
      <c r="M375" s="250" t="s">
        <v>1494</v>
      </c>
      <c r="N375" s="250" t="s">
        <v>250</v>
      </c>
      <c r="O375" s="250" t="s">
        <v>2780</v>
      </c>
      <c r="P375" s="188" t="s">
        <v>317</v>
      </c>
      <c r="Q375" s="188" t="s">
        <v>250</v>
      </c>
      <c r="R375" s="188" t="s">
        <v>2781</v>
      </c>
    </row>
    <row r="376" spans="1:18" ht="148.5">
      <c r="A376" s="249" t="s">
        <v>795</v>
      </c>
      <c r="B376" s="250" t="s">
        <v>796</v>
      </c>
      <c r="C376" s="250" t="s">
        <v>797</v>
      </c>
      <c r="D376" s="250" t="s">
        <v>798</v>
      </c>
      <c r="E376" s="250"/>
      <c r="F376" s="250"/>
      <c r="G376" s="250" t="s">
        <v>2782</v>
      </c>
      <c r="H376" s="250" t="s">
        <v>2783</v>
      </c>
      <c r="I376" s="250" t="s">
        <v>2784</v>
      </c>
      <c r="J376" s="250"/>
      <c r="K376" s="250"/>
      <c r="L376" s="250" t="s">
        <v>1578</v>
      </c>
      <c r="M376" s="250" t="s">
        <v>2785</v>
      </c>
      <c r="N376" s="250" t="s">
        <v>1509</v>
      </c>
      <c r="O376" s="250" t="s">
        <v>2786</v>
      </c>
      <c r="P376" s="188" t="s">
        <v>317</v>
      </c>
      <c r="Q376" s="188" t="s">
        <v>317</v>
      </c>
      <c r="R376" s="188" t="s">
        <v>317</v>
      </c>
    </row>
    <row r="377" spans="1:18" ht="148.5">
      <c r="A377" s="249" t="s">
        <v>799</v>
      </c>
      <c r="B377" s="250" t="s">
        <v>796</v>
      </c>
      <c r="C377" s="250" t="s">
        <v>797</v>
      </c>
      <c r="D377" s="250" t="s">
        <v>800</v>
      </c>
      <c r="E377" s="250"/>
      <c r="F377" s="250"/>
      <c r="G377" s="250" t="s">
        <v>2782</v>
      </c>
      <c r="H377" s="250" t="s">
        <v>2787</v>
      </c>
      <c r="I377" s="250" t="s">
        <v>2788</v>
      </c>
      <c r="J377" s="250"/>
      <c r="K377" s="250"/>
      <c r="L377" s="250" t="s">
        <v>269</v>
      </c>
      <c r="M377" s="250" t="s">
        <v>2785</v>
      </c>
      <c r="N377" s="250" t="s">
        <v>1509</v>
      </c>
      <c r="O377" s="250" t="s">
        <v>2786</v>
      </c>
      <c r="P377" s="188" t="s">
        <v>1509</v>
      </c>
      <c r="Q377" s="188" t="s">
        <v>1509</v>
      </c>
      <c r="R377" s="188" t="s">
        <v>1509</v>
      </c>
    </row>
    <row r="378" spans="1:18" ht="81">
      <c r="A378" s="249" t="s">
        <v>801</v>
      </c>
      <c r="B378" s="250" t="s">
        <v>802</v>
      </c>
      <c r="C378" s="250" t="s">
        <v>803</v>
      </c>
      <c r="D378" s="250" t="s">
        <v>804</v>
      </c>
      <c r="E378" s="250" t="s">
        <v>2789</v>
      </c>
      <c r="F378" s="250" t="s">
        <v>2789</v>
      </c>
      <c r="G378" s="250" t="s">
        <v>2790</v>
      </c>
      <c r="H378" s="250" t="s">
        <v>2791</v>
      </c>
      <c r="I378" s="250" t="s">
        <v>2792</v>
      </c>
      <c r="J378" s="250" t="s">
        <v>2789</v>
      </c>
      <c r="K378" s="250" t="s">
        <v>2789</v>
      </c>
      <c r="L378" s="250" t="s">
        <v>269</v>
      </c>
      <c r="M378" s="250" t="s">
        <v>1787</v>
      </c>
      <c r="N378" s="250" t="s">
        <v>1521</v>
      </c>
      <c r="O378" s="250" t="s">
        <v>2793</v>
      </c>
      <c r="P378" s="188" t="s">
        <v>2789</v>
      </c>
      <c r="Q378" s="188" t="s">
        <v>1509</v>
      </c>
      <c r="R378" s="188"/>
    </row>
    <row r="379" spans="1:18" ht="409.5">
      <c r="A379" s="249" t="s">
        <v>805</v>
      </c>
      <c r="B379" s="250" t="s">
        <v>802</v>
      </c>
      <c r="C379" s="250" t="s">
        <v>806</v>
      </c>
      <c r="D379" s="250" t="s">
        <v>807</v>
      </c>
      <c r="E379" s="250"/>
      <c r="F379" s="250"/>
      <c r="G379" s="250" t="s">
        <v>2790</v>
      </c>
      <c r="H379" s="250" t="s">
        <v>2794</v>
      </c>
      <c r="I379" s="250" t="s">
        <v>2795</v>
      </c>
      <c r="J379" s="250"/>
      <c r="K379" s="250"/>
      <c r="L379" s="250" t="s">
        <v>1578</v>
      </c>
      <c r="M379" s="250" t="s">
        <v>2796</v>
      </c>
      <c r="N379" s="250" t="s">
        <v>1509</v>
      </c>
      <c r="O379" s="250"/>
      <c r="P379" s="188" t="s">
        <v>2796</v>
      </c>
      <c r="Q379" s="188" t="s">
        <v>1509</v>
      </c>
      <c r="R379" s="188"/>
    </row>
    <row r="380" spans="1:18" ht="148.5">
      <c r="A380" s="249" t="s">
        <v>1313</v>
      </c>
      <c r="B380" s="250" t="s">
        <v>1314</v>
      </c>
      <c r="C380" s="250" t="s">
        <v>1315</v>
      </c>
      <c r="D380" s="250"/>
      <c r="E380" s="250"/>
      <c r="F380" s="250"/>
      <c r="G380" s="250" t="s">
        <v>2797</v>
      </c>
      <c r="H380" s="250" t="s">
        <v>2798</v>
      </c>
      <c r="I380" s="250"/>
      <c r="J380" s="250"/>
      <c r="K380" s="250"/>
      <c r="L380" s="250" t="s">
        <v>1578</v>
      </c>
      <c r="M380" s="250" t="s">
        <v>2799</v>
      </c>
      <c r="N380" s="250" t="s">
        <v>1509</v>
      </c>
      <c r="O380" s="250"/>
      <c r="P380" s="188" t="s">
        <v>2799</v>
      </c>
      <c r="Q380" s="188" t="s">
        <v>1521</v>
      </c>
      <c r="R380" s="188"/>
    </row>
    <row r="381" spans="1:18" ht="108">
      <c r="A381" s="249" t="s">
        <v>808</v>
      </c>
      <c r="B381" s="250" t="s">
        <v>809</v>
      </c>
      <c r="C381" s="250" t="s">
        <v>336</v>
      </c>
      <c r="D381" s="250"/>
      <c r="E381" s="250"/>
      <c r="F381" s="250"/>
      <c r="G381" s="250" t="s">
        <v>2800</v>
      </c>
      <c r="H381" s="250" t="s">
        <v>2801</v>
      </c>
      <c r="I381" s="250"/>
      <c r="J381" s="250"/>
      <c r="K381" s="250"/>
      <c r="L381" s="250" t="s">
        <v>286</v>
      </c>
      <c r="M381" s="250"/>
      <c r="N381" s="250"/>
      <c r="O381" s="250"/>
      <c r="P381" s="188" t="s">
        <v>2802</v>
      </c>
      <c r="Q381" s="188" t="s">
        <v>1509</v>
      </c>
      <c r="R381" s="188"/>
    </row>
    <row r="382" spans="1:18" ht="391.5">
      <c r="A382" s="249" t="s">
        <v>2803</v>
      </c>
      <c r="B382" s="250" t="s">
        <v>2804</v>
      </c>
      <c r="C382" s="250" t="s">
        <v>349</v>
      </c>
      <c r="D382" s="250" t="s">
        <v>2805</v>
      </c>
      <c r="E382" s="250"/>
      <c r="F382" s="250"/>
      <c r="G382" s="250" t="s">
        <v>2806</v>
      </c>
      <c r="H382" s="250" t="s">
        <v>2807</v>
      </c>
      <c r="I382" s="250" t="s">
        <v>2808</v>
      </c>
      <c r="J382" s="250"/>
      <c r="K382" s="250"/>
      <c r="L382" s="250" t="s">
        <v>1578</v>
      </c>
      <c r="M382" s="250" t="s">
        <v>2809</v>
      </c>
      <c r="N382" s="250" t="s">
        <v>1509</v>
      </c>
      <c r="O382" s="250"/>
      <c r="P382" s="188" t="s">
        <v>2810</v>
      </c>
      <c r="Q382" s="188" t="s">
        <v>1509</v>
      </c>
      <c r="R382" s="188"/>
    </row>
    <row r="383" spans="1:18" ht="391.5">
      <c r="A383" s="249" t="s">
        <v>2811</v>
      </c>
      <c r="B383" s="250" t="s">
        <v>2804</v>
      </c>
      <c r="C383" s="250" t="s">
        <v>349</v>
      </c>
      <c r="D383" s="250" t="s">
        <v>2812</v>
      </c>
      <c r="E383" s="250"/>
      <c r="F383" s="250"/>
      <c r="G383" s="250" t="s">
        <v>2806</v>
      </c>
      <c r="H383" s="250" t="s">
        <v>2807</v>
      </c>
      <c r="I383" s="250" t="s">
        <v>2813</v>
      </c>
      <c r="J383" s="250"/>
      <c r="K383" s="250"/>
      <c r="L383" s="250" t="s">
        <v>1578</v>
      </c>
      <c r="M383" s="250" t="s">
        <v>2809</v>
      </c>
      <c r="N383" s="250" t="s">
        <v>1509</v>
      </c>
      <c r="O383" s="250"/>
      <c r="P383" s="188" t="s">
        <v>2810</v>
      </c>
      <c r="Q383" s="188" t="s">
        <v>1509</v>
      </c>
      <c r="R383" s="188"/>
    </row>
    <row r="384" spans="1:18" ht="337.5">
      <c r="A384" s="249" t="s">
        <v>2814</v>
      </c>
      <c r="B384" s="250" t="s">
        <v>2815</v>
      </c>
      <c r="C384" s="250" t="s">
        <v>2816</v>
      </c>
      <c r="D384" s="250" t="s">
        <v>2817</v>
      </c>
      <c r="E384" s="250"/>
      <c r="F384" s="250" t="s">
        <v>2818</v>
      </c>
      <c r="G384" s="250" t="s">
        <v>2819</v>
      </c>
      <c r="H384" s="250" t="s">
        <v>2820</v>
      </c>
      <c r="I384" s="250" t="s">
        <v>2821</v>
      </c>
      <c r="J384" s="250"/>
      <c r="K384" s="250"/>
      <c r="L384" s="250" t="s">
        <v>269</v>
      </c>
      <c r="M384" s="250" t="s">
        <v>2822</v>
      </c>
      <c r="N384" s="250" t="s">
        <v>1509</v>
      </c>
      <c r="O384" s="250"/>
      <c r="P384" s="188"/>
      <c r="Q384" s="188"/>
      <c r="R384" s="188"/>
    </row>
    <row r="385" spans="1:18" ht="337.5">
      <c r="A385" s="249" t="s">
        <v>2823</v>
      </c>
      <c r="B385" s="250" t="s">
        <v>2815</v>
      </c>
      <c r="C385" s="250" t="s">
        <v>2824</v>
      </c>
      <c r="D385" s="250" t="s">
        <v>2817</v>
      </c>
      <c r="E385" s="250"/>
      <c r="F385" s="250" t="s">
        <v>2818</v>
      </c>
      <c r="G385" s="250" t="s">
        <v>2819</v>
      </c>
      <c r="H385" s="250" t="s">
        <v>2825</v>
      </c>
      <c r="I385" s="250" t="s">
        <v>2821</v>
      </c>
      <c r="J385" s="250"/>
      <c r="K385" s="250"/>
      <c r="L385" s="250" t="s">
        <v>269</v>
      </c>
      <c r="M385" s="250" t="s">
        <v>2822</v>
      </c>
      <c r="N385" s="250" t="s">
        <v>1509</v>
      </c>
      <c r="O385" s="250"/>
      <c r="P385" s="188"/>
      <c r="Q385" s="188"/>
      <c r="R385" s="188"/>
    </row>
    <row r="386" spans="1:18" ht="324">
      <c r="A386" s="249" t="s">
        <v>810</v>
      </c>
      <c r="B386" s="250" t="s">
        <v>811</v>
      </c>
      <c r="C386" s="250" t="s">
        <v>365</v>
      </c>
      <c r="D386" s="250" t="s">
        <v>812</v>
      </c>
      <c r="E386" s="250"/>
      <c r="F386" s="250"/>
      <c r="G386" s="250" t="s">
        <v>2826</v>
      </c>
      <c r="H386" s="250" t="s">
        <v>2807</v>
      </c>
      <c r="I386" s="250" t="s">
        <v>1760</v>
      </c>
      <c r="J386" s="250"/>
      <c r="K386" s="250"/>
      <c r="L386" s="250" t="s">
        <v>269</v>
      </c>
      <c r="M386" s="250" t="s">
        <v>1719</v>
      </c>
      <c r="N386" s="250" t="s">
        <v>1509</v>
      </c>
      <c r="O386" s="250" t="s">
        <v>2827</v>
      </c>
      <c r="P386" s="188"/>
      <c r="Q386" s="188"/>
      <c r="R386" s="188"/>
    </row>
    <row r="387" spans="1:18" ht="324">
      <c r="A387" s="249" t="s">
        <v>813</v>
      </c>
      <c r="B387" s="250" t="s">
        <v>811</v>
      </c>
      <c r="C387" s="250" t="s">
        <v>365</v>
      </c>
      <c r="D387" s="250" t="s">
        <v>814</v>
      </c>
      <c r="E387" s="250"/>
      <c r="F387" s="250"/>
      <c r="G387" s="250" t="s">
        <v>2828</v>
      </c>
      <c r="H387" s="250" t="s">
        <v>2807</v>
      </c>
      <c r="I387" s="250" t="s">
        <v>2829</v>
      </c>
      <c r="J387" s="250"/>
      <c r="K387" s="250"/>
      <c r="L387" s="250" t="s">
        <v>269</v>
      </c>
      <c r="M387" s="250" t="s">
        <v>1719</v>
      </c>
      <c r="N387" s="250" t="s">
        <v>1509</v>
      </c>
      <c r="O387" s="250" t="s">
        <v>2827</v>
      </c>
      <c r="P387" s="188"/>
      <c r="Q387" s="188"/>
      <c r="R387" s="188"/>
    </row>
    <row r="388" spans="1:18" ht="324">
      <c r="A388" s="249" t="s">
        <v>815</v>
      </c>
      <c r="B388" s="250" t="s">
        <v>811</v>
      </c>
      <c r="C388" s="250" t="s">
        <v>365</v>
      </c>
      <c r="D388" s="250" t="s">
        <v>816</v>
      </c>
      <c r="E388" s="250"/>
      <c r="F388" s="250"/>
      <c r="G388" s="250" t="s">
        <v>2828</v>
      </c>
      <c r="H388" s="250" t="s">
        <v>2807</v>
      </c>
      <c r="I388" s="250" t="s">
        <v>2830</v>
      </c>
      <c r="J388" s="250"/>
      <c r="K388" s="250"/>
      <c r="L388" s="250" t="s">
        <v>269</v>
      </c>
      <c r="M388" s="250" t="s">
        <v>1719</v>
      </c>
      <c r="N388" s="250" t="s">
        <v>1509</v>
      </c>
      <c r="O388" s="250" t="s">
        <v>2827</v>
      </c>
      <c r="P388" s="188"/>
      <c r="Q388" s="188"/>
      <c r="R388" s="188"/>
    </row>
    <row r="389" spans="1:18" ht="324">
      <c r="A389" s="249" t="s">
        <v>817</v>
      </c>
      <c r="B389" s="250" t="s">
        <v>811</v>
      </c>
      <c r="C389" s="250" t="s">
        <v>365</v>
      </c>
      <c r="D389" s="250" t="s">
        <v>818</v>
      </c>
      <c r="E389" s="250"/>
      <c r="F389" s="250"/>
      <c r="G389" s="250" t="s">
        <v>2828</v>
      </c>
      <c r="H389" s="250" t="s">
        <v>2807</v>
      </c>
      <c r="I389" s="250" t="s">
        <v>2831</v>
      </c>
      <c r="J389" s="250"/>
      <c r="K389" s="250"/>
      <c r="L389" s="250" t="s">
        <v>269</v>
      </c>
      <c r="M389" s="250" t="s">
        <v>1719</v>
      </c>
      <c r="N389" s="250" t="s">
        <v>1509</v>
      </c>
      <c r="O389" s="250" t="s">
        <v>2827</v>
      </c>
      <c r="P389" s="188"/>
      <c r="Q389" s="188"/>
      <c r="R389" s="188"/>
    </row>
    <row r="390" spans="1:18" ht="324">
      <c r="A390" s="249" t="s">
        <v>819</v>
      </c>
      <c r="B390" s="250" t="s">
        <v>811</v>
      </c>
      <c r="C390" s="250" t="s">
        <v>365</v>
      </c>
      <c r="D390" s="250" t="s">
        <v>820</v>
      </c>
      <c r="E390" s="250"/>
      <c r="F390" s="250"/>
      <c r="G390" s="250" t="s">
        <v>2828</v>
      </c>
      <c r="H390" s="250" t="s">
        <v>2807</v>
      </c>
      <c r="I390" s="250" t="s">
        <v>2832</v>
      </c>
      <c r="J390" s="250"/>
      <c r="K390" s="250"/>
      <c r="L390" s="250" t="s">
        <v>269</v>
      </c>
      <c r="M390" s="250" t="s">
        <v>1719</v>
      </c>
      <c r="N390" s="250" t="s">
        <v>1509</v>
      </c>
      <c r="O390" s="250" t="s">
        <v>2827</v>
      </c>
      <c r="P390" s="188"/>
      <c r="Q390" s="188"/>
      <c r="R390" s="188"/>
    </row>
    <row r="391" spans="1:18" ht="94.5">
      <c r="A391" s="249" t="s">
        <v>821</v>
      </c>
      <c r="B391" s="250" t="s">
        <v>822</v>
      </c>
      <c r="C391" s="250" t="s">
        <v>823</v>
      </c>
      <c r="D391" s="250" t="s">
        <v>824</v>
      </c>
      <c r="E391" s="250"/>
      <c r="F391" s="250"/>
      <c r="G391" s="250" t="s">
        <v>2833</v>
      </c>
      <c r="H391" s="250" t="s">
        <v>2834</v>
      </c>
      <c r="I391" s="250" t="s">
        <v>2835</v>
      </c>
      <c r="J391" s="250"/>
      <c r="K391" s="250"/>
      <c r="L391" s="250" t="s">
        <v>286</v>
      </c>
      <c r="M391" s="250"/>
      <c r="N391" s="250"/>
      <c r="O391" s="250"/>
      <c r="P391" s="188" t="s">
        <v>2836</v>
      </c>
      <c r="Q391" s="188" t="s">
        <v>1509</v>
      </c>
      <c r="R391" s="188"/>
    </row>
    <row r="392" spans="1:18" ht="162">
      <c r="A392" s="249" t="s">
        <v>825</v>
      </c>
      <c r="B392" s="250" t="s">
        <v>822</v>
      </c>
      <c r="C392" s="250" t="s">
        <v>349</v>
      </c>
      <c r="D392" s="250" t="s">
        <v>826</v>
      </c>
      <c r="E392" s="250"/>
      <c r="F392" s="250"/>
      <c r="G392" s="250" t="s">
        <v>2833</v>
      </c>
      <c r="H392" s="250" t="s">
        <v>2837</v>
      </c>
      <c r="I392" s="250" t="s">
        <v>2838</v>
      </c>
      <c r="J392" s="250"/>
      <c r="K392" s="250"/>
      <c r="L392" s="250" t="s">
        <v>1578</v>
      </c>
      <c r="M392" s="250" t="s">
        <v>2839</v>
      </c>
      <c r="N392" s="250" t="s">
        <v>1509</v>
      </c>
      <c r="O392" s="250" t="s">
        <v>2840</v>
      </c>
      <c r="P392" s="188" t="s">
        <v>2841</v>
      </c>
      <c r="Q392" s="188" t="s">
        <v>1509</v>
      </c>
      <c r="R392" s="188" t="s">
        <v>2842</v>
      </c>
    </row>
    <row r="393" spans="1:18" ht="202.5">
      <c r="A393" s="249" t="s">
        <v>827</v>
      </c>
      <c r="B393" s="250" t="s">
        <v>822</v>
      </c>
      <c r="C393" s="250" t="s">
        <v>349</v>
      </c>
      <c r="D393" s="250" t="s">
        <v>828</v>
      </c>
      <c r="E393" s="250"/>
      <c r="F393" s="250"/>
      <c r="G393" s="250" t="s">
        <v>2833</v>
      </c>
      <c r="H393" s="250" t="s">
        <v>2837</v>
      </c>
      <c r="I393" s="250" t="s">
        <v>2843</v>
      </c>
      <c r="J393" s="250"/>
      <c r="K393" s="250"/>
      <c r="L393" s="250" t="s">
        <v>1578</v>
      </c>
      <c r="M393" s="250" t="s">
        <v>2839</v>
      </c>
      <c r="N393" s="250" t="s">
        <v>1509</v>
      </c>
      <c r="O393" s="250" t="s">
        <v>2840</v>
      </c>
      <c r="P393" s="188" t="s">
        <v>2841</v>
      </c>
      <c r="Q393" s="188" t="s">
        <v>1509</v>
      </c>
      <c r="R393" s="188" t="s">
        <v>2842</v>
      </c>
    </row>
    <row r="394" spans="1:18" ht="189">
      <c r="A394" s="249" t="s">
        <v>829</v>
      </c>
      <c r="B394" s="250" t="s">
        <v>822</v>
      </c>
      <c r="C394" s="250" t="s">
        <v>349</v>
      </c>
      <c r="D394" s="250" t="s">
        <v>830</v>
      </c>
      <c r="E394" s="250"/>
      <c r="F394" s="250"/>
      <c r="G394" s="250" t="s">
        <v>2833</v>
      </c>
      <c r="H394" s="250" t="s">
        <v>2837</v>
      </c>
      <c r="I394" s="250" t="s">
        <v>2844</v>
      </c>
      <c r="J394" s="250"/>
      <c r="K394" s="250"/>
      <c r="L394" s="250" t="s">
        <v>1578</v>
      </c>
      <c r="M394" s="250" t="s">
        <v>2839</v>
      </c>
      <c r="N394" s="250" t="s">
        <v>1509</v>
      </c>
      <c r="O394" s="250" t="s">
        <v>2840</v>
      </c>
      <c r="P394" s="188" t="s">
        <v>2841</v>
      </c>
      <c r="Q394" s="188" t="s">
        <v>1509</v>
      </c>
      <c r="R394" s="188" t="s">
        <v>2842</v>
      </c>
    </row>
    <row r="395" spans="1:18" ht="216">
      <c r="A395" s="249" t="s">
        <v>831</v>
      </c>
      <c r="B395" s="250" t="s">
        <v>822</v>
      </c>
      <c r="C395" s="250" t="s">
        <v>349</v>
      </c>
      <c r="D395" s="250" t="s">
        <v>832</v>
      </c>
      <c r="E395" s="250"/>
      <c r="F395" s="250"/>
      <c r="G395" s="250" t="s">
        <v>2833</v>
      </c>
      <c r="H395" s="250" t="s">
        <v>2837</v>
      </c>
      <c r="I395" s="250" t="s">
        <v>2845</v>
      </c>
      <c r="J395" s="250"/>
      <c r="K395" s="250"/>
      <c r="L395" s="250" t="s">
        <v>1578</v>
      </c>
      <c r="M395" s="250" t="s">
        <v>2839</v>
      </c>
      <c r="N395" s="250" t="s">
        <v>1509</v>
      </c>
      <c r="O395" s="250" t="s">
        <v>2840</v>
      </c>
      <c r="P395" s="188" t="s">
        <v>2841</v>
      </c>
      <c r="Q395" s="188" t="s">
        <v>1509</v>
      </c>
      <c r="R395" s="188" t="s">
        <v>2842</v>
      </c>
    </row>
    <row r="396" spans="1:18" ht="202.5">
      <c r="A396" s="249" t="s">
        <v>833</v>
      </c>
      <c r="B396" s="250" t="s">
        <v>822</v>
      </c>
      <c r="C396" s="250" t="s">
        <v>349</v>
      </c>
      <c r="D396" s="250" t="s">
        <v>834</v>
      </c>
      <c r="E396" s="250"/>
      <c r="F396" s="250"/>
      <c r="G396" s="250" t="s">
        <v>2833</v>
      </c>
      <c r="H396" s="250" t="s">
        <v>2837</v>
      </c>
      <c r="I396" s="250" t="s">
        <v>2846</v>
      </c>
      <c r="J396" s="250"/>
      <c r="K396" s="250"/>
      <c r="L396" s="250" t="s">
        <v>1578</v>
      </c>
      <c r="M396" s="250" t="s">
        <v>2839</v>
      </c>
      <c r="N396" s="250" t="s">
        <v>1509</v>
      </c>
      <c r="O396" s="250" t="s">
        <v>2840</v>
      </c>
      <c r="P396" s="188" t="s">
        <v>2841</v>
      </c>
      <c r="Q396" s="188" t="s">
        <v>1509</v>
      </c>
      <c r="R396" s="188" t="s">
        <v>2842</v>
      </c>
    </row>
    <row r="397" spans="1:18" ht="189">
      <c r="A397" s="249" t="s">
        <v>835</v>
      </c>
      <c r="B397" s="250" t="s">
        <v>822</v>
      </c>
      <c r="C397" s="250" t="s">
        <v>349</v>
      </c>
      <c r="D397" s="250" t="s">
        <v>836</v>
      </c>
      <c r="E397" s="250"/>
      <c r="F397" s="250"/>
      <c r="G397" s="250" t="s">
        <v>2833</v>
      </c>
      <c r="H397" s="250" t="s">
        <v>2837</v>
      </c>
      <c r="I397" s="250" t="s">
        <v>2847</v>
      </c>
      <c r="J397" s="250"/>
      <c r="K397" s="250"/>
      <c r="L397" s="250" t="s">
        <v>1578</v>
      </c>
      <c r="M397" s="250" t="s">
        <v>2839</v>
      </c>
      <c r="N397" s="250" t="s">
        <v>1509</v>
      </c>
      <c r="O397" s="250" t="s">
        <v>2840</v>
      </c>
      <c r="P397" s="188" t="s">
        <v>2841</v>
      </c>
      <c r="Q397" s="188" t="s">
        <v>1509</v>
      </c>
      <c r="R397" s="188" t="s">
        <v>2842</v>
      </c>
    </row>
    <row r="398" spans="1:18" ht="202.5">
      <c r="A398" s="249" t="s">
        <v>837</v>
      </c>
      <c r="B398" s="250" t="s">
        <v>822</v>
      </c>
      <c r="C398" s="250" t="s">
        <v>349</v>
      </c>
      <c r="D398" s="250" t="s">
        <v>838</v>
      </c>
      <c r="E398" s="250"/>
      <c r="F398" s="250"/>
      <c r="G398" s="250" t="s">
        <v>2833</v>
      </c>
      <c r="H398" s="250" t="s">
        <v>2837</v>
      </c>
      <c r="I398" s="250" t="s">
        <v>2848</v>
      </c>
      <c r="J398" s="250"/>
      <c r="K398" s="250"/>
      <c r="L398" s="250" t="s">
        <v>1578</v>
      </c>
      <c r="M398" s="250" t="s">
        <v>2839</v>
      </c>
      <c r="N398" s="250" t="s">
        <v>1509</v>
      </c>
      <c r="O398" s="250" t="s">
        <v>2840</v>
      </c>
      <c r="P398" s="188" t="s">
        <v>2841</v>
      </c>
      <c r="Q398" s="188" t="s">
        <v>1509</v>
      </c>
      <c r="R398" s="188" t="s">
        <v>2842</v>
      </c>
    </row>
    <row r="399" spans="1:18" ht="243">
      <c r="A399" s="249" t="s">
        <v>839</v>
      </c>
      <c r="B399" s="250" t="s">
        <v>822</v>
      </c>
      <c r="C399" s="250" t="s">
        <v>349</v>
      </c>
      <c r="D399" s="250" t="s">
        <v>840</v>
      </c>
      <c r="E399" s="250"/>
      <c r="F399" s="250"/>
      <c r="G399" s="250" t="s">
        <v>2833</v>
      </c>
      <c r="H399" s="250" t="s">
        <v>2837</v>
      </c>
      <c r="I399" s="250" t="s">
        <v>2849</v>
      </c>
      <c r="J399" s="250"/>
      <c r="K399" s="250"/>
      <c r="L399" s="250" t="s">
        <v>1578</v>
      </c>
      <c r="M399" s="250" t="s">
        <v>2839</v>
      </c>
      <c r="N399" s="250" t="s">
        <v>1509</v>
      </c>
      <c r="O399" s="250" t="s">
        <v>2840</v>
      </c>
      <c r="P399" s="188" t="s">
        <v>2841</v>
      </c>
      <c r="Q399" s="188" t="s">
        <v>1509</v>
      </c>
      <c r="R399" s="188" t="s">
        <v>2842</v>
      </c>
    </row>
    <row r="400" spans="1:18" ht="216">
      <c r="A400" s="249" t="s">
        <v>841</v>
      </c>
      <c r="B400" s="250" t="s">
        <v>822</v>
      </c>
      <c r="C400" s="250" t="s">
        <v>349</v>
      </c>
      <c r="D400" s="250" t="s">
        <v>842</v>
      </c>
      <c r="E400" s="250"/>
      <c r="F400" s="250"/>
      <c r="G400" s="250" t="s">
        <v>2833</v>
      </c>
      <c r="H400" s="250" t="s">
        <v>2837</v>
      </c>
      <c r="I400" s="250" t="s">
        <v>2850</v>
      </c>
      <c r="J400" s="250"/>
      <c r="K400" s="250"/>
      <c r="L400" s="250" t="s">
        <v>1578</v>
      </c>
      <c r="M400" s="250" t="s">
        <v>2839</v>
      </c>
      <c r="N400" s="250" t="s">
        <v>1509</v>
      </c>
      <c r="O400" s="250" t="s">
        <v>2840</v>
      </c>
      <c r="P400" s="188" t="s">
        <v>2841</v>
      </c>
      <c r="Q400" s="188" t="s">
        <v>1509</v>
      </c>
      <c r="R400" s="188" t="s">
        <v>2842</v>
      </c>
    </row>
    <row r="401" spans="1:18" ht="189">
      <c r="A401" s="249" t="s">
        <v>843</v>
      </c>
      <c r="B401" s="250" t="s">
        <v>822</v>
      </c>
      <c r="C401" s="250" t="s">
        <v>349</v>
      </c>
      <c r="D401" s="250" t="s">
        <v>844</v>
      </c>
      <c r="E401" s="250"/>
      <c r="F401" s="250"/>
      <c r="G401" s="250" t="s">
        <v>2833</v>
      </c>
      <c r="H401" s="250" t="s">
        <v>2837</v>
      </c>
      <c r="I401" s="250" t="s">
        <v>2851</v>
      </c>
      <c r="J401" s="250"/>
      <c r="K401" s="250"/>
      <c r="L401" s="250" t="s">
        <v>1578</v>
      </c>
      <c r="M401" s="250" t="s">
        <v>2839</v>
      </c>
      <c r="N401" s="250" t="s">
        <v>1509</v>
      </c>
      <c r="O401" s="250" t="s">
        <v>2840</v>
      </c>
      <c r="P401" s="188" t="s">
        <v>2841</v>
      </c>
      <c r="Q401" s="188" t="s">
        <v>1509</v>
      </c>
      <c r="R401" s="188" t="s">
        <v>2842</v>
      </c>
    </row>
    <row r="402" spans="1:18" ht="175.5">
      <c r="A402" s="249" t="s">
        <v>845</v>
      </c>
      <c r="B402" s="250" t="s">
        <v>822</v>
      </c>
      <c r="C402" s="250" t="s">
        <v>349</v>
      </c>
      <c r="D402" s="250" t="s">
        <v>846</v>
      </c>
      <c r="E402" s="250"/>
      <c r="F402" s="250"/>
      <c r="G402" s="250" t="s">
        <v>2833</v>
      </c>
      <c r="H402" s="250" t="s">
        <v>2837</v>
      </c>
      <c r="I402" s="250" t="s">
        <v>2852</v>
      </c>
      <c r="J402" s="250"/>
      <c r="K402" s="250"/>
      <c r="L402" s="250" t="s">
        <v>1578</v>
      </c>
      <c r="M402" s="250" t="s">
        <v>2839</v>
      </c>
      <c r="N402" s="250" t="s">
        <v>1509</v>
      </c>
      <c r="O402" s="250" t="s">
        <v>2840</v>
      </c>
      <c r="P402" s="188" t="s">
        <v>2841</v>
      </c>
      <c r="Q402" s="188" t="s">
        <v>1509</v>
      </c>
      <c r="R402" s="188" t="s">
        <v>2842</v>
      </c>
    </row>
    <row r="403" spans="1:18" ht="202.5">
      <c r="A403" s="249" t="s">
        <v>847</v>
      </c>
      <c r="B403" s="250" t="s">
        <v>822</v>
      </c>
      <c r="C403" s="250" t="s">
        <v>349</v>
      </c>
      <c r="D403" s="250" t="s">
        <v>848</v>
      </c>
      <c r="E403" s="250"/>
      <c r="F403" s="250"/>
      <c r="G403" s="250" t="s">
        <v>2833</v>
      </c>
      <c r="H403" s="250" t="s">
        <v>2837</v>
      </c>
      <c r="I403" s="250" t="s">
        <v>2853</v>
      </c>
      <c r="J403" s="250"/>
      <c r="K403" s="250"/>
      <c r="L403" s="250" t="s">
        <v>1578</v>
      </c>
      <c r="M403" s="250" t="s">
        <v>2839</v>
      </c>
      <c r="N403" s="250" t="s">
        <v>1509</v>
      </c>
      <c r="O403" s="250" t="s">
        <v>2840</v>
      </c>
      <c r="P403" s="188" t="s">
        <v>2841</v>
      </c>
      <c r="Q403" s="188" t="s">
        <v>1509</v>
      </c>
      <c r="R403" s="188" t="s">
        <v>2842</v>
      </c>
    </row>
    <row r="404" spans="1:18" ht="202.5">
      <c r="A404" s="249" t="s">
        <v>849</v>
      </c>
      <c r="B404" s="250" t="s">
        <v>822</v>
      </c>
      <c r="C404" s="250" t="s">
        <v>349</v>
      </c>
      <c r="D404" s="250" t="s">
        <v>850</v>
      </c>
      <c r="E404" s="250"/>
      <c r="F404" s="250"/>
      <c r="G404" s="250" t="s">
        <v>2833</v>
      </c>
      <c r="H404" s="250" t="s">
        <v>2837</v>
      </c>
      <c r="I404" s="250" t="s">
        <v>2854</v>
      </c>
      <c r="J404" s="250"/>
      <c r="K404" s="250"/>
      <c r="L404" s="250" t="s">
        <v>1578</v>
      </c>
      <c r="M404" s="250" t="s">
        <v>2839</v>
      </c>
      <c r="N404" s="250" t="s">
        <v>1509</v>
      </c>
      <c r="O404" s="250" t="s">
        <v>2840</v>
      </c>
      <c r="P404" s="188" t="s">
        <v>2841</v>
      </c>
      <c r="Q404" s="188" t="s">
        <v>1509</v>
      </c>
      <c r="R404" s="188" t="s">
        <v>2842</v>
      </c>
    </row>
    <row r="405" spans="1:18" ht="405">
      <c r="A405" s="249" t="s">
        <v>851</v>
      </c>
      <c r="B405" s="250" t="s">
        <v>822</v>
      </c>
      <c r="C405" s="250" t="s">
        <v>852</v>
      </c>
      <c r="D405" s="250" t="s">
        <v>853</v>
      </c>
      <c r="E405" s="250"/>
      <c r="F405" s="250"/>
      <c r="G405" s="250" t="s">
        <v>2855</v>
      </c>
      <c r="H405" s="250" t="s">
        <v>2856</v>
      </c>
      <c r="I405" s="250" t="s">
        <v>2857</v>
      </c>
      <c r="J405" s="250"/>
      <c r="K405" s="250"/>
      <c r="L405" s="250" t="s">
        <v>1578</v>
      </c>
      <c r="M405" s="250" t="s">
        <v>2858</v>
      </c>
      <c r="N405" s="250" t="s">
        <v>1509</v>
      </c>
      <c r="O405" s="250"/>
      <c r="P405" s="188" t="s">
        <v>2859</v>
      </c>
      <c r="Q405" s="188" t="s">
        <v>1509</v>
      </c>
      <c r="R405" s="188"/>
    </row>
    <row r="406" spans="1:18" ht="175.5">
      <c r="A406" s="249" t="s">
        <v>854</v>
      </c>
      <c r="B406" s="250" t="s">
        <v>822</v>
      </c>
      <c r="C406" s="250" t="s">
        <v>855</v>
      </c>
      <c r="D406" s="250" t="s">
        <v>856</v>
      </c>
      <c r="E406" s="250"/>
      <c r="F406" s="250"/>
      <c r="G406" s="250" t="s">
        <v>2860</v>
      </c>
      <c r="H406" s="250" t="s">
        <v>2861</v>
      </c>
      <c r="I406" s="250" t="s">
        <v>2862</v>
      </c>
      <c r="J406" s="250"/>
      <c r="K406" s="250"/>
      <c r="L406" s="250" t="s">
        <v>1578</v>
      </c>
      <c r="M406" s="250" t="s">
        <v>2863</v>
      </c>
      <c r="N406" s="250" t="s">
        <v>1509</v>
      </c>
      <c r="O406" s="250"/>
      <c r="P406" s="188" t="s">
        <v>2864</v>
      </c>
      <c r="Q406" s="188" t="s">
        <v>1509</v>
      </c>
      <c r="R406" s="188"/>
    </row>
    <row r="407" spans="1:18" ht="148.5">
      <c r="A407" s="249" t="s">
        <v>857</v>
      </c>
      <c r="B407" s="250" t="s">
        <v>822</v>
      </c>
      <c r="C407" s="250" t="s">
        <v>855</v>
      </c>
      <c r="D407" s="250" t="s">
        <v>858</v>
      </c>
      <c r="E407" s="250"/>
      <c r="F407" s="250"/>
      <c r="G407" s="250" t="s">
        <v>2860</v>
      </c>
      <c r="H407" s="250" t="s">
        <v>2861</v>
      </c>
      <c r="I407" s="250" t="s">
        <v>2865</v>
      </c>
      <c r="J407" s="250"/>
      <c r="K407" s="250"/>
      <c r="L407" s="250" t="s">
        <v>1578</v>
      </c>
      <c r="M407" s="250" t="s">
        <v>2863</v>
      </c>
      <c r="N407" s="250" t="s">
        <v>1509</v>
      </c>
      <c r="O407" s="250"/>
      <c r="P407" s="188" t="s">
        <v>2864</v>
      </c>
      <c r="Q407" s="188" t="s">
        <v>1509</v>
      </c>
      <c r="R407" s="188"/>
    </row>
    <row r="408" spans="1:18" ht="148.5">
      <c r="A408" s="249" t="s">
        <v>859</v>
      </c>
      <c r="B408" s="250" t="s">
        <v>822</v>
      </c>
      <c r="C408" s="250" t="s">
        <v>785</v>
      </c>
      <c r="D408" s="250"/>
      <c r="E408" s="250"/>
      <c r="F408" s="250"/>
      <c r="G408" s="250" t="s">
        <v>2860</v>
      </c>
      <c r="H408" s="250" t="s">
        <v>2866</v>
      </c>
      <c r="I408" s="250"/>
      <c r="J408" s="250"/>
      <c r="K408" s="250"/>
      <c r="L408" s="250" t="s">
        <v>1578</v>
      </c>
      <c r="M408" s="250" t="s">
        <v>2867</v>
      </c>
      <c r="N408" s="250" t="s">
        <v>1509</v>
      </c>
      <c r="O408" s="250"/>
      <c r="P408" s="188" t="s">
        <v>2868</v>
      </c>
      <c r="Q408" s="188" t="s">
        <v>1509</v>
      </c>
      <c r="R408" s="188"/>
    </row>
    <row r="409" spans="1:18" ht="108">
      <c r="A409" s="249" t="s">
        <v>2869</v>
      </c>
      <c r="B409" s="250" t="s">
        <v>822</v>
      </c>
      <c r="C409" s="250" t="s">
        <v>2870</v>
      </c>
      <c r="D409" s="250" t="s">
        <v>1991</v>
      </c>
      <c r="E409" s="250"/>
      <c r="F409" s="250"/>
      <c r="G409" s="250" t="s">
        <v>2833</v>
      </c>
      <c r="H409" s="250" t="s">
        <v>2871</v>
      </c>
      <c r="I409" s="250" t="s">
        <v>2872</v>
      </c>
      <c r="J409" s="250"/>
      <c r="K409" s="250"/>
      <c r="L409" s="250" t="s">
        <v>286</v>
      </c>
      <c r="M409" s="250"/>
      <c r="N409" s="250"/>
      <c r="O409" s="250"/>
      <c r="P409" s="188" t="s">
        <v>2873</v>
      </c>
      <c r="Q409" s="188" t="s">
        <v>1521</v>
      </c>
      <c r="R409" s="188" t="s">
        <v>2874</v>
      </c>
    </row>
    <row r="410" spans="1:18" ht="108">
      <c r="A410" s="249" t="s">
        <v>2875</v>
      </c>
      <c r="B410" s="250" t="s">
        <v>822</v>
      </c>
      <c r="C410" s="250" t="s">
        <v>2876</v>
      </c>
      <c r="D410" s="250" t="s">
        <v>2877</v>
      </c>
      <c r="E410" s="250"/>
      <c r="F410" s="250"/>
      <c r="G410" s="250" t="s">
        <v>2833</v>
      </c>
      <c r="H410" s="250" t="s">
        <v>2878</v>
      </c>
      <c r="I410" s="250" t="s">
        <v>2879</v>
      </c>
      <c r="J410" s="250"/>
      <c r="K410" s="250"/>
      <c r="L410" s="250" t="s">
        <v>286</v>
      </c>
      <c r="M410" s="250"/>
      <c r="N410" s="250"/>
      <c r="O410" s="250"/>
      <c r="P410" s="188" t="s">
        <v>2873</v>
      </c>
      <c r="Q410" s="188" t="s">
        <v>1521</v>
      </c>
      <c r="R410" s="188" t="s">
        <v>2874</v>
      </c>
    </row>
    <row r="411" spans="1:18" ht="409.5">
      <c r="A411" s="249" t="s">
        <v>2880</v>
      </c>
      <c r="B411" s="250" t="s">
        <v>822</v>
      </c>
      <c r="C411" s="250" t="s">
        <v>2881</v>
      </c>
      <c r="D411" s="250" t="s">
        <v>2882</v>
      </c>
      <c r="E411" s="250" t="s">
        <v>2883</v>
      </c>
      <c r="F411" s="250"/>
      <c r="G411" s="250" t="s">
        <v>2884</v>
      </c>
      <c r="H411" s="250" t="s">
        <v>2885</v>
      </c>
      <c r="I411" s="250" t="s">
        <v>2886</v>
      </c>
      <c r="J411" s="250" t="s">
        <v>2887</v>
      </c>
      <c r="K411" s="250"/>
      <c r="L411" s="250" t="s">
        <v>2888</v>
      </c>
      <c r="M411" s="250" t="s">
        <v>2889</v>
      </c>
      <c r="N411" s="250" t="s">
        <v>2702</v>
      </c>
      <c r="O411" s="250"/>
      <c r="P411" s="188" t="s">
        <v>2890</v>
      </c>
      <c r="Q411" s="188" t="s">
        <v>2702</v>
      </c>
      <c r="R411" s="188"/>
    </row>
    <row r="412" spans="1:18" ht="409.5">
      <c r="A412" s="249" t="s">
        <v>2891</v>
      </c>
      <c r="B412" s="250" t="s">
        <v>822</v>
      </c>
      <c r="C412" s="250" t="s">
        <v>2881</v>
      </c>
      <c r="D412" s="250" t="s">
        <v>2892</v>
      </c>
      <c r="E412" s="250" t="s">
        <v>2893</v>
      </c>
      <c r="F412" s="250"/>
      <c r="G412" s="250" t="s">
        <v>2884</v>
      </c>
      <c r="H412" s="250" t="s">
        <v>2885</v>
      </c>
      <c r="I412" s="250" t="s">
        <v>2894</v>
      </c>
      <c r="J412" s="250" t="s">
        <v>2895</v>
      </c>
      <c r="K412" s="250"/>
      <c r="L412" s="250" t="s">
        <v>2888</v>
      </c>
      <c r="M412" s="250" t="s">
        <v>2889</v>
      </c>
      <c r="N412" s="250" t="s">
        <v>2702</v>
      </c>
      <c r="O412" s="250"/>
      <c r="P412" s="188" t="s">
        <v>2890</v>
      </c>
      <c r="Q412" s="188" t="s">
        <v>2702</v>
      </c>
      <c r="R412" s="188"/>
    </row>
    <row r="413" spans="1:18" ht="148.5">
      <c r="A413" s="249" t="s">
        <v>2896</v>
      </c>
      <c r="B413" s="250" t="s">
        <v>822</v>
      </c>
      <c r="C413" s="250" t="s">
        <v>278</v>
      </c>
      <c r="D413" s="250" t="s">
        <v>2897</v>
      </c>
      <c r="E413" s="250"/>
      <c r="F413" s="250"/>
      <c r="G413" s="250" t="s">
        <v>2833</v>
      </c>
      <c r="H413" s="250" t="s">
        <v>2898</v>
      </c>
      <c r="I413" s="250" t="s">
        <v>2899</v>
      </c>
      <c r="J413" s="250"/>
      <c r="K413" s="250"/>
      <c r="L413" s="250" t="s">
        <v>339</v>
      </c>
      <c r="M413" s="250" t="s">
        <v>2900</v>
      </c>
      <c r="N413" s="250" t="s">
        <v>1521</v>
      </c>
      <c r="O413" s="250"/>
      <c r="P413" s="188" t="s">
        <v>2901</v>
      </c>
      <c r="Q413" s="188" t="s">
        <v>1521</v>
      </c>
      <c r="R413" s="188"/>
    </row>
    <row r="414" spans="1:18" ht="243">
      <c r="A414" s="249" t="s">
        <v>860</v>
      </c>
      <c r="B414" s="250" t="s">
        <v>822</v>
      </c>
      <c r="C414" s="250" t="s">
        <v>861</v>
      </c>
      <c r="D414" s="250"/>
      <c r="E414" s="250"/>
      <c r="F414" s="250"/>
      <c r="G414" s="250" t="s">
        <v>2833</v>
      </c>
      <c r="H414" s="250" t="s">
        <v>2902</v>
      </c>
      <c r="I414" s="250"/>
      <c r="J414" s="250"/>
      <c r="K414" s="250"/>
      <c r="L414" s="250" t="s">
        <v>343</v>
      </c>
      <c r="M414" s="250" t="s">
        <v>2031</v>
      </c>
      <c r="N414" s="250" t="s">
        <v>1521</v>
      </c>
      <c r="O414" s="250"/>
      <c r="P414" s="188" t="s">
        <v>2903</v>
      </c>
      <c r="Q414" s="188" t="s">
        <v>1521</v>
      </c>
      <c r="R414" s="188"/>
    </row>
    <row r="415" spans="1:18" ht="189">
      <c r="A415" s="249" t="s">
        <v>862</v>
      </c>
      <c r="B415" s="250" t="s">
        <v>863</v>
      </c>
      <c r="C415" s="250" t="s">
        <v>864</v>
      </c>
      <c r="D415" s="250" t="s">
        <v>865</v>
      </c>
      <c r="E415" s="250" t="s">
        <v>2904</v>
      </c>
      <c r="F415" s="250" t="s">
        <v>2905</v>
      </c>
      <c r="G415" s="250" t="s">
        <v>2906</v>
      </c>
      <c r="H415" s="250" t="s">
        <v>2907</v>
      </c>
      <c r="I415" s="250" t="s">
        <v>2908</v>
      </c>
      <c r="J415" s="250" t="s">
        <v>2909</v>
      </c>
      <c r="K415" s="250" t="s">
        <v>2910</v>
      </c>
      <c r="L415" s="250" t="s">
        <v>1578</v>
      </c>
      <c r="M415" s="250" t="s">
        <v>2911</v>
      </c>
      <c r="N415" s="250" t="s">
        <v>1509</v>
      </c>
      <c r="O415" s="250"/>
      <c r="P415" s="188" t="s">
        <v>1521</v>
      </c>
      <c r="Q415" s="188" t="s">
        <v>1521</v>
      </c>
      <c r="R415" s="188" t="s">
        <v>2912</v>
      </c>
    </row>
    <row r="416" spans="1:18" ht="189">
      <c r="A416" s="249" t="s">
        <v>866</v>
      </c>
      <c r="B416" s="250" t="s">
        <v>863</v>
      </c>
      <c r="C416" s="250" t="s">
        <v>864</v>
      </c>
      <c r="D416" s="250" t="s">
        <v>865</v>
      </c>
      <c r="E416" s="250" t="s">
        <v>2913</v>
      </c>
      <c r="F416" s="250" t="s">
        <v>2914</v>
      </c>
      <c r="G416" s="250" t="s">
        <v>2906</v>
      </c>
      <c r="H416" s="250" t="s">
        <v>2907</v>
      </c>
      <c r="I416" s="250" t="s">
        <v>2908</v>
      </c>
      <c r="J416" s="250" t="s">
        <v>2915</v>
      </c>
      <c r="K416" s="250" t="s">
        <v>2916</v>
      </c>
      <c r="L416" s="250" t="s">
        <v>269</v>
      </c>
      <c r="M416" s="250" t="s">
        <v>2911</v>
      </c>
      <c r="N416" s="250" t="s">
        <v>1509</v>
      </c>
      <c r="O416" s="250"/>
      <c r="P416" s="188" t="s">
        <v>1509</v>
      </c>
      <c r="Q416" s="188" t="s">
        <v>1509</v>
      </c>
      <c r="R416" s="188" t="s">
        <v>1509</v>
      </c>
    </row>
    <row r="417" spans="1:18" ht="189">
      <c r="A417" s="249" t="s">
        <v>2917</v>
      </c>
      <c r="B417" s="250" t="s">
        <v>863</v>
      </c>
      <c r="C417" s="250" t="s">
        <v>864</v>
      </c>
      <c r="D417" s="250" t="s">
        <v>865</v>
      </c>
      <c r="E417" s="250" t="s">
        <v>2918</v>
      </c>
      <c r="F417" s="250" t="s">
        <v>2919</v>
      </c>
      <c r="G417" s="250" t="s">
        <v>2920</v>
      </c>
      <c r="H417" s="250" t="s">
        <v>2921</v>
      </c>
      <c r="I417" s="250" t="s">
        <v>2922</v>
      </c>
      <c r="J417" s="250" t="s">
        <v>2923</v>
      </c>
      <c r="K417" s="250" t="s">
        <v>2924</v>
      </c>
      <c r="L417" s="250" t="s">
        <v>1578</v>
      </c>
      <c r="M417" s="250" t="s">
        <v>2911</v>
      </c>
      <c r="N417" s="250" t="s">
        <v>1509</v>
      </c>
      <c r="O417" s="250"/>
      <c r="P417" s="188" t="s">
        <v>1521</v>
      </c>
      <c r="Q417" s="188" t="s">
        <v>1521</v>
      </c>
      <c r="R417" s="188" t="s">
        <v>2925</v>
      </c>
    </row>
    <row r="418" spans="1:18" ht="121.5">
      <c r="A418" s="249" t="s">
        <v>867</v>
      </c>
      <c r="B418" s="250" t="s">
        <v>868</v>
      </c>
      <c r="C418" s="250" t="s">
        <v>365</v>
      </c>
      <c r="D418" s="250" t="s">
        <v>869</v>
      </c>
      <c r="E418" s="250" t="s">
        <v>2926</v>
      </c>
      <c r="F418" s="250" t="s">
        <v>2927</v>
      </c>
      <c r="G418" s="250" t="s">
        <v>2928</v>
      </c>
      <c r="H418" s="250" t="s">
        <v>1759</v>
      </c>
      <c r="I418" s="250" t="s">
        <v>2929</v>
      </c>
      <c r="J418" s="250" t="s">
        <v>2930</v>
      </c>
      <c r="K418" s="250" t="s">
        <v>2931</v>
      </c>
      <c r="L418" s="250" t="s">
        <v>286</v>
      </c>
      <c r="M418" s="250"/>
      <c r="N418" s="250"/>
      <c r="O418" s="250"/>
      <c r="P418" s="188" t="s">
        <v>1521</v>
      </c>
      <c r="Q418" s="188" t="s">
        <v>1521</v>
      </c>
      <c r="R418" s="188" t="s">
        <v>2932</v>
      </c>
    </row>
    <row r="419" spans="1:18" ht="216">
      <c r="A419" s="249" t="s">
        <v>870</v>
      </c>
      <c r="B419" s="250" t="s">
        <v>868</v>
      </c>
      <c r="C419" s="250" t="s">
        <v>365</v>
      </c>
      <c r="D419" s="250" t="s">
        <v>871</v>
      </c>
      <c r="E419" s="250" t="s">
        <v>2933</v>
      </c>
      <c r="F419" s="250" t="s">
        <v>2934</v>
      </c>
      <c r="G419" s="250" t="s">
        <v>2935</v>
      </c>
      <c r="H419" s="250" t="s">
        <v>2936</v>
      </c>
      <c r="I419" s="250" t="s">
        <v>2937</v>
      </c>
      <c r="J419" s="250" t="s">
        <v>2938</v>
      </c>
      <c r="K419" s="250" t="s">
        <v>2939</v>
      </c>
      <c r="L419" s="250" t="s">
        <v>1578</v>
      </c>
      <c r="M419" s="250" t="s">
        <v>1521</v>
      </c>
      <c r="N419" s="250" t="s">
        <v>1521</v>
      </c>
      <c r="O419" s="250" t="s">
        <v>2940</v>
      </c>
      <c r="P419" s="188" t="s">
        <v>1521</v>
      </c>
      <c r="Q419" s="188" t="s">
        <v>1521</v>
      </c>
      <c r="R419" s="188" t="s">
        <v>2932</v>
      </c>
    </row>
    <row r="420" spans="1:18" ht="94.5">
      <c r="A420" s="249" t="s">
        <v>872</v>
      </c>
      <c r="B420" s="250" t="s">
        <v>873</v>
      </c>
      <c r="C420" s="250" t="s">
        <v>874</v>
      </c>
      <c r="D420" s="250"/>
      <c r="E420" s="250"/>
      <c r="F420" s="250"/>
      <c r="G420" s="250" t="s">
        <v>2941</v>
      </c>
      <c r="H420" s="250" t="s">
        <v>2942</v>
      </c>
      <c r="I420" s="250"/>
      <c r="J420" s="250"/>
      <c r="K420" s="250"/>
      <c r="L420" s="250" t="s">
        <v>286</v>
      </c>
      <c r="M420" s="250"/>
      <c r="N420" s="250"/>
      <c r="O420" s="250"/>
      <c r="P420" s="188" t="s">
        <v>1787</v>
      </c>
      <c r="Q420" s="188" t="s">
        <v>1521</v>
      </c>
      <c r="R420" s="188" t="s">
        <v>1494</v>
      </c>
    </row>
    <row r="421" spans="1:18" ht="229.5">
      <c r="A421" s="249" t="s">
        <v>2943</v>
      </c>
      <c r="B421" s="250" t="s">
        <v>876</v>
      </c>
      <c r="C421" s="250" t="s">
        <v>877</v>
      </c>
      <c r="D421" s="250" t="s">
        <v>688</v>
      </c>
      <c r="E421" s="250" t="s">
        <v>2944</v>
      </c>
      <c r="F421" s="250"/>
      <c r="G421" s="250" t="s">
        <v>2945</v>
      </c>
      <c r="H421" s="250" t="s">
        <v>2946</v>
      </c>
      <c r="I421" s="250" t="s">
        <v>2947</v>
      </c>
      <c r="J421" s="250"/>
      <c r="K421" s="250"/>
      <c r="L421" s="250" t="s">
        <v>286</v>
      </c>
      <c r="M421" s="250" t="s">
        <v>910</v>
      </c>
      <c r="N421" s="250" t="s">
        <v>1509</v>
      </c>
      <c r="O421" s="250" t="s">
        <v>910</v>
      </c>
      <c r="P421" s="188" t="s">
        <v>2948</v>
      </c>
      <c r="Q421" s="188" t="s">
        <v>1509</v>
      </c>
      <c r="R421" s="188" t="s">
        <v>2949</v>
      </c>
    </row>
    <row r="422" spans="1:18" ht="202.5">
      <c r="A422" s="249" t="s">
        <v>2950</v>
      </c>
      <c r="B422" s="250" t="s">
        <v>876</v>
      </c>
      <c r="C422" s="250" t="s">
        <v>877</v>
      </c>
      <c r="D422" s="250" t="s">
        <v>688</v>
      </c>
      <c r="E422" s="250" t="s">
        <v>2951</v>
      </c>
      <c r="F422" s="250"/>
      <c r="G422" s="250" t="s">
        <v>2945</v>
      </c>
      <c r="H422" s="250" t="s">
        <v>2946</v>
      </c>
      <c r="I422" s="250" t="s">
        <v>2952</v>
      </c>
      <c r="J422" s="250"/>
      <c r="K422" s="250"/>
      <c r="L422" s="250" t="s">
        <v>286</v>
      </c>
      <c r="M422" s="250" t="s">
        <v>910</v>
      </c>
      <c r="N422" s="250" t="s">
        <v>1509</v>
      </c>
      <c r="O422" s="250" t="s">
        <v>910</v>
      </c>
      <c r="P422" s="188" t="s">
        <v>2948</v>
      </c>
      <c r="Q422" s="188" t="s">
        <v>1509</v>
      </c>
      <c r="R422" s="188" t="s">
        <v>2949</v>
      </c>
    </row>
    <row r="423" spans="1:18" ht="229.5">
      <c r="A423" s="249" t="s">
        <v>875</v>
      </c>
      <c r="B423" s="250" t="s">
        <v>876</v>
      </c>
      <c r="C423" s="250" t="s">
        <v>877</v>
      </c>
      <c r="D423" s="250" t="s">
        <v>688</v>
      </c>
      <c r="E423" s="250" t="s">
        <v>2953</v>
      </c>
      <c r="F423" s="250"/>
      <c r="G423" s="250" t="s">
        <v>2945</v>
      </c>
      <c r="H423" s="250" t="s">
        <v>2946</v>
      </c>
      <c r="I423" s="250" t="s">
        <v>2954</v>
      </c>
      <c r="J423" s="250"/>
      <c r="K423" s="250"/>
      <c r="L423" s="250" t="s">
        <v>286</v>
      </c>
      <c r="M423" s="250" t="s">
        <v>910</v>
      </c>
      <c r="N423" s="250" t="s">
        <v>1509</v>
      </c>
      <c r="O423" s="250" t="s">
        <v>910</v>
      </c>
      <c r="P423" s="188" t="s">
        <v>2948</v>
      </c>
      <c r="Q423" s="188" t="s">
        <v>1509</v>
      </c>
      <c r="R423" s="188" t="s">
        <v>2949</v>
      </c>
    </row>
    <row r="424" spans="1:18" ht="202.5">
      <c r="A424" s="249" t="s">
        <v>878</v>
      </c>
      <c r="B424" s="250" t="s">
        <v>876</v>
      </c>
      <c r="C424" s="250" t="s">
        <v>877</v>
      </c>
      <c r="D424" s="250" t="s">
        <v>688</v>
      </c>
      <c r="E424" s="250" t="s">
        <v>2955</v>
      </c>
      <c r="F424" s="250"/>
      <c r="G424" s="250" t="s">
        <v>2945</v>
      </c>
      <c r="H424" s="250" t="s">
        <v>2946</v>
      </c>
      <c r="I424" s="250" t="s">
        <v>2956</v>
      </c>
      <c r="J424" s="250"/>
      <c r="K424" s="250"/>
      <c r="L424" s="250" t="s">
        <v>286</v>
      </c>
      <c r="M424" s="250" t="s">
        <v>910</v>
      </c>
      <c r="N424" s="250" t="s">
        <v>1509</v>
      </c>
      <c r="O424" s="250" t="s">
        <v>910</v>
      </c>
      <c r="P424" s="188" t="s">
        <v>2948</v>
      </c>
      <c r="Q424" s="188" t="s">
        <v>1509</v>
      </c>
      <c r="R424" s="188" t="s">
        <v>2949</v>
      </c>
    </row>
    <row r="425" spans="1:18" ht="202.5">
      <c r="A425" s="249" t="s">
        <v>879</v>
      </c>
      <c r="B425" s="250" t="s">
        <v>876</v>
      </c>
      <c r="C425" s="250" t="s">
        <v>877</v>
      </c>
      <c r="D425" s="250" t="s">
        <v>688</v>
      </c>
      <c r="E425" s="250" t="s">
        <v>2957</v>
      </c>
      <c r="F425" s="250"/>
      <c r="G425" s="250" t="s">
        <v>2945</v>
      </c>
      <c r="H425" s="250" t="s">
        <v>2946</v>
      </c>
      <c r="I425" s="250" t="s">
        <v>2958</v>
      </c>
      <c r="J425" s="250"/>
      <c r="K425" s="250"/>
      <c r="L425" s="250" t="s">
        <v>286</v>
      </c>
      <c r="M425" s="250" t="s">
        <v>910</v>
      </c>
      <c r="N425" s="250" t="s">
        <v>1509</v>
      </c>
      <c r="O425" s="250" t="s">
        <v>910</v>
      </c>
      <c r="P425" s="188" t="s">
        <v>2948</v>
      </c>
      <c r="Q425" s="188" t="s">
        <v>1509</v>
      </c>
      <c r="R425" s="188" t="s">
        <v>2949</v>
      </c>
    </row>
    <row r="426" spans="1:18" ht="94.5">
      <c r="A426" s="249" t="s">
        <v>2959</v>
      </c>
      <c r="B426" s="250" t="s">
        <v>2960</v>
      </c>
      <c r="C426" s="250" t="s">
        <v>2961</v>
      </c>
      <c r="D426" s="250" t="s">
        <v>2962</v>
      </c>
      <c r="E426" s="250"/>
      <c r="F426" s="250"/>
      <c r="G426" s="250" t="s">
        <v>2963</v>
      </c>
      <c r="H426" s="250" t="s">
        <v>2964</v>
      </c>
      <c r="I426" s="250" t="s">
        <v>2965</v>
      </c>
      <c r="J426" s="250"/>
      <c r="K426" s="250"/>
      <c r="L426" s="250" t="s">
        <v>269</v>
      </c>
      <c r="M426" s="250" t="s">
        <v>2966</v>
      </c>
      <c r="N426" s="250" t="s">
        <v>393</v>
      </c>
      <c r="O426" s="250" t="s">
        <v>910</v>
      </c>
      <c r="P426" s="188" t="s">
        <v>910</v>
      </c>
      <c r="Q426" s="188" t="s">
        <v>910</v>
      </c>
      <c r="R426" s="188" t="s">
        <v>910</v>
      </c>
    </row>
    <row r="427" spans="1:18" ht="94.5">
      <c r="A427" s="249" t="s">
        <v>2967</v>
      </c>
      <c r="B427" s="250" t="s">
        <v>2960</v>
      </c>
      <c r="C427" s="250" t="s">
        <v>2961</v>
      </c>
      <c r="D427" s="250" t="s">
        <v>2962</v>
      </c>
      <c r="E427" s="250"/>
      <c r="F427" s="250"/>
      <c r="G427" s="250" t="s">
        <v>2963</v>
      </c>
      <c r="H427" s="250" t="s">
        <v>2964</v>
      </c>
      <c r="I427" s="250" t="s">
        <v>2968</v>
      </c>
      <c r="J427" s="250"/>
      <c r="K427" s="250"/>
      <c r="L427" s="250" t="s">
        <v>269</v>
      </c>
      <c r="M427" s="250" t="s">
        <v>2966</v>
      </c>
      <c r="N427" s="250" t="s">
        <v>393</v>
      </c>
      <c r="O427" s="250" t="s">
        <v>910</v>
      </c>
      <c r="P427" s="188" t="s">
        <v>910</v>
      </c>
      <c r="Q427" s="188" t="s">
        <v>910</v>
      </c>
      <c r="R427" s="188" t="s">
        <v>910</v>
      </c>
    </row>
    <row r="428" spans="1:18" ht="94.5">
      <c r="A428" s="249" t="s">
        <v>880</v>
      </c>
      <c r="B428" s="250" t="s">
        <v>881</v>
      </c>
      <c r="C428" s="250" t="s">
        <v>882</v>
      </c>
      <c r="D428" s="250"/>
      <c r="E428" s="250"/>
      <c r="F428" s="250"/>
      <c r="G428" s="250" t="s">
        <v>2969</v>
      </c>
      <c r="H428" s="250" t="s">
        <v>2970</v>
      </c>
      <c r="I428" s="250"/>
      <c r="J428" s="250"/>
      <c r="K428" s="250"/>
      <c r="L428" s="250" t="s">
        <v>269</v>
      </c>
      <c r="M428" s="250" t="s">
        <v>2971</v>
      </c>
      <c r="N428" s="250" t="s">
        <v>1509</v>
      </c>
      <c r="O428" s="250" t="s">
        <v>2972</v>
      </c>
      <c r="P428" s="188"/>
      <c r="Q428" s="188"/>
      <c r="R428" s="188"/>
    </row>
    <row r="429" spans="1:18" ht="409.5">
      <c r="A429" s="249" t="s">
        <v>883</v>
      </c>
      <c r="B429" s="250" t="s">
        <v>884</v>
      </c>
      <c r="C429" s="250" t="s">
        <v>885</v>
      </c>
      <c r="D429" s="250" t="s">
        <v>886</v>
      </c>
      <c r="E429" s="250"/>
      <c r="F429" s="250" t="s">
        <v>2973</v>
      </c>
      <c r="G429" s="250" t="s">
        <v>2974</v>
      </c>
      <c r="H429" s="250" t="s">
        <v>2975</v>
      </c>
      <c r="I429" s="250" t="s">
        <v>2976</v>
      </c>
      <c r="J429" s="250"/>
      <c r="K429" s="250" t="s">
        <v>2977</v>
      </c>
      <c r="L429" s="250" t="s">
        <v>1578</v>
      </c>
      <c r="M429" s="250" t="s">
        <v>1719</v>
      </c>
      <c r="N429" s="250" t="s">
        <v>1521</v>
      </c>
      <c r="O429" s="250" t="s">
        <v>2978</v>
      </c>
      <c r="P429" s="188" t="s">
        <v>1719</v>
      </c>
      <c r="Q429" s="188" t="s">
        <v>1521</v>
      </c>
      <c r="R429" s="188" t="s">
        <v>2979</v>
      </c>
    </row>
    <row r="430" spans="1:18" ht="409.5">
      <c r="A430" s="249" t="s">
        <v>887</v>
      </c>
      <c r="B430" s="250" t="s">
        <v>884</v>
      </c>
      <c r="C430" s="250" t="s">
        <v>885</v>
      </c>
      <c r="D430" s="250" t="s">
        <v>886</v>
      </c>
      <c r="E430" s="250"/>
      <c r="F430" s="250" t="s">
        <v>2980</v>
      </c>
      <c r="G430" s="250" t="s">
        <v>2974</v>
      </c>
      <c r="H430" s="250" t="s">
        <v>2975</v>
      </c>
      <c r="I430" s="250" t="s">
        <v>2976</v>
      </c>
      <c r="J430" s="250"/>
      <c r="K430" s="250" t="s">
        <v>2981</v>
      </c>
      <c r="L430" s="250" t="s">
        <v>1578</v>
      </c>
      <c r="M430" s="250" t="s">
        <v>1719</v>
      </c>
      <c r="N430" s="250" t="s">
        <v>1521</v>
      </c>
      <c r="O430" s="250" t="s">
        <v>2978</v>
      </c>
      <c r="P430" s="188" t="s">
        <v>1719</v>
      </c>
      <c r="Q430" s="188" t="s">
        <v>1521</v>
      </c>
      <c r="R430" s="188" t="s">
        <v>2979</v>
      </c>
    </row>
    <row r="431" spans="1:18" ht="409.5">
      <c r="A431" s="249" t="s">
        <v>888</v>
      </c>
      <c r="B431" s="250" t="s">
        <v>884</v>
      </c>
      <c r="C431" s="250" t="s">
        <v>885</v>
      </c>
      <c r="D431" s="250" t="s">
        <v>886</v>
      </c>
      <c r="E431" s="250"/>
      <c r="F431" s="250" t="s">
        <v>2982</v>
      </c>
      <c r="G431" s="250" t="s">
        <v>2974</v>
      </c>
      <c r="H431" s="250" t="s">
        <v>2975</v>
      </c>
      <c r="I431" s="250" t="s">
        <v>2976</v>
      </c>
      <c r="J431" s="250"/>
      <c r="K431" s="250" t="s">
        <v>2983</v>
      </c>
      <c r="L431" s="250" t="s">
        <v>1578</v>
      </c>
      <c r="M431" s="250" t="s">
        <v>1719</v>
      </c>
      <c r="N431" s="250" t="s">
        <v>1521</v>
      </c>
      <c r="O431" s="250" t="s">
        <v>2978</v>
      </c>
      <c r="P431" s="188" t="s">
        <v>1719</v>
      </c>
      <c r="Q431" s="188" t="s">
        <v>1521</v>
      </c>
      <c r="R431" s="188" t="s">
        <v>2979</v>
      </c>
    </row>
    <row r="432" spans="1:18" ht="108">
      <c r="A432" s="249" t="s">
        <v>889</v>
      </c>
      <c r="B432" s="250" t="s">
        <v>890</v>
      </c>
      <c r="C432" s="250" t="s">
        <v>891</v>
      </c>
      <c r="D432" s="250" t="s">
        <v>892</v>
      </c>
      <c r="E432" s="250" t="s">
        <v>2984</v>
      </c>
      <c r="F432" s="250" t="s">
        <v>2985</v>
      </c>
      <c r="G432" s="250" t="s">
        <v>2986</v>
      </c>
      <c r="H432" s="250" t="s">
        <v>2987</v>
      </c>
      <c r="I432" s="250" t="s">
        <v>2988</v>
      </c>
      <c r="J432" s="250" t="s">
        <v>2989</v>
      </c>
      <c r="K432" s="250" t="s">
        <v>2990</v>
      </c>
      <c r="L432" s="250" t="s">
        <v>269</v>
      </c>
      <c r="M432" s="250" t="s">
        <v>1730</v>
      </c>
      <c r="N432" s="250" t="s">
        <v>1509</v>
      </c>
      <c r="O432" s="250" t="s">
        <v>2991</v>
      </c>
      <c r="P432" s="188"/>
      <c r="Q432" s="188"/>
      <c r="R432" s="188"/>
    </row>
    <row r="433" spans="1:18" ht="108">
      <c r="A433" s="249" t="s">
        <v>893</v>
      </c>
      <c r="B433" s="250" t="s">
        <v>890</v>
      </c>
      <c r="C433" s="250" t="s">
        <v>891</v>
      </c>
      <c r="D433" s="250" t="s">
        <v>892</v>
      </c>
      <c r="E433" s="250" t="s">
        <v>2992</v>
      </c>
      <c r="F433" s="250" t="s">
        <v>2993</v>
      </c>
      <c r="G433" s="250" t="s">
        <v>2986</v>
      </c>
      <c r="H433" s="250" t="s">
        <v>2987</v>
      </c>
      <c r="I433" s="250" t="s">
        <v>2988</v>
      </c>
      <c r="J433" s="250" t="s">
        <v>2994</v>
      </c>
      <c r="K433" s="250" t="s">
        <v>2995</v>
      </c>
      <c r="L433" s="250" t="s">
        <v>269</v>
      </c>
      <c r="M433" s="250" t="s">
        <v>1730</v>
      </c>
      <c r="N433" s="250" t="s">
        <v>1509</v>
      </c>
      <c r="O433" s="250" t="s">
        <v>2991</v>
      </c>
      <c r="P433" s="188"/>
      <c r="Q433" s="188"/>
      <c r="R433" s="188"/>
    </row>
    <row r="434" spans="1:18" ht="108">
      <c r="A434" s="249" t="s">
        <v>894</v>
      </c>
      <c r="B434" s="250" t="s">
        <v>890</v>
      </c>
      <c r="C434" s="250" t="s">
        <v>895</v>
      </c>
      <c r="D434" s="250" t="s">
        <v>896</v>
      </c>
      <c r="E434" s="250" t="s">
        <v>2996</v>
      </c>
      <c r="F434" s="250" t="s">
        <v>2997</v>
      </c>
      <c r="G434" s="250" t="s">
        <v>2986</v>
      </c>
      <c r="H434" s="250" t="s">
        <v>2998</v>
      </c>
      <c r="I434" s="250" t="s">
        <v>2999</v>
      </c>
      <c r="J434" s="250" t="s">
        <v>3000</v>
      </c>
      <c r="K434" s="250" t="s">
        <v>3001</v>
      </c>
      <c r="L434" s="250" t="s">
        <v>269</v>
      </c>
      <c r="M434" s="250" t="s">
        <v>1730</v>
      </c>
      <c r="N434" s="250" t="s">
        <v>1509</v>
      </c>
      <c r="O434" s="250" t="s">
        <v>2991</v>
      </c>
      <c r="P434" s="188"/>
      <c r="Q434" s="188"/>
      <c r="R434" s="188"/>
    </row>
    <row r="435" spans="1:18" ht="121.5">
      <c r="A435" s="249" t="s">
        <v>3002</v>
      </c>
      <c r="B435" s="250" t="s">
        <v>890</v>
      </c>
      <c r="C435" s="250" t="s">
        <v>895</v>
      </c>
      <c r="D435" s="250" t="s">
        <v>3003</v>
      </c>
      <c r="E435" s="250" t="s">
        <v>3004</v>
      </c>
      <c r="F435" s="250" t="s">
        <v>3005</v>
      </c>
      <c r="G435" s="250" t="s">
        <v>2986</v>
      </c>
      <c r="H435" s="250" t="s">
        <v>2998</v>
      </c>
      <c r="I435" s="250" t="s">
        <v>3006</v>
      </c>
      <c r="J435" s="250" t="s">
        <v>3007</v>
      </c>
      <c r="K435" s="250" t="s">
        <v>3008</v>
      </c>
      <c r="L435" s="250" t="s">
        <v>269</v>
      </c>
      <c r="M435" s="250" t="s">
        <v>1730</v>
      </c>
      <c r="N435" s="250" t="s">
        <v>1509</v>
      </c>
      <c r="O435" s="250" t="s">
        <v>2991</v>
      </c>
      <c r="P435" s="188"/>
      <c r="Q435" s="188"/>
      <c r="R435" s="188"/>
    </row>
    <row r="436" spans="1:18" ht="121.5">
      <c r="A436" s="249" t="s">
        <v>3009</v>
      </c>
      <c r="B436" s="250" t="s">
        <v>890</v>
      </c>
      <c r="C436" s="250" t="s">
        <v>895</v>
      </c>
      <c r="D436" s="250" t="s">
        <v>3003</v>
      </c>
      <c r="E436" s="250" t="s">
        <v>3010</v>
      </c>
      <c r="F436" s="250" t="s">
        <v>3011</v>
      </c>
      <c r="G436" s="250" t="s">
        <v>2986</v>
      </c>
      <c r="H436" s="250" t="s">
        <v>2998</v>
      </c>
      <c r="I436" s="250" t="s">
        <v>3006</v>
      </c>
      <c r="J436" s="250" t="s">
        <v>3012</v>
      </c>
      <c r="K436" s="250" t="s">
        <v>3013</v>
      </c>
      <c r="L436" s="250" t="s">
        <v>269</v>
      </c>
      <c r="M436" s="250" t="s">
        <v>1730</v>
      </c>
      <c r="N436" s="250" t="s">
        <v>1509</v>
      </c>
      <c r="O436" s="250" t="s">
        <v>2991</v>
      </c>
      <c r="P436" s="188"/>
      <c r="Q436" s="188"/>
      <c r="R436" s="188"/>
    </row>
    <row r="437" spans="1:18" ht="108">
      <c r="A437" s="249" t="s">
        <v>1316</v>
      </c>
      <c r="B437" s="250" t="s">
        <v>890</v>
      </c>
      <c r="C437" s="250" t="s">
        <v>891</v>
      </c>
      <c r="D437" s="250" t="s">
        <v>1317</v>
      </c>
      <c r="E437" s="250" t="s">
        <v>2984</v>
      </c>
      <c r="F437" s="250" t="s">
        <v>2985</v>
      </c>
      <c r="G437" s="250" t="s">
        <v>2986</v>
      </c>
      <c r="H437" s="250" t="s">
        <v>2987</v>
      </c>
      <c r="I437" s="250" t="s">
        <v>3014</v>
      </c>
      <c r="J437" s="250" t="s">
        <v>2989</v>
      </c>
      <c r="K437" s="250" t="s">
        <v>2990</v>
      </c>
      <c r="L437" s="250" t="s">
        <v>269</v>
      </c>
      <c r="M437" s="250" t="s">
        <v>1730</v>
      </c>
      <c r="N437" s="250" t="s">
        <v>1509</v>
      </c>
      <c r="O437" s="250" t="s">
        <v>2991</v>
      </c>
      <c r="P437" s="188"/>
      <c r="Q437" s="188"/>
      <c r="R437" s="188"/>
    </row>
    <row r="438" spans="1:18" ht="108">
      <c r="A438" s="249" t="s">
        <v>1318</v>
      </c>
      <c r="B438" s="250" t="s">
        <v>890</v>
      </c>
      <c r="C438" s="250" t="s">
        <v>891</v>
      </c>
      <c r="D438" s="250" t="s">
        <v>1317</v>
      </c>
      <c r="E438" s="250" t="s">
        <v>2992</v>
      </c>
      <c r="F438" s="250" t="s">
        <v>2993</v>
      </c>
      <c r="G438" s="250" t="s">
        <v>2986</v>
      </c>
      <c r="H438" s="250" t="s">
        <v>2987</v>
      </c>
      <c r="I438" s="250" t="s">
        <v>3014</v>
      </c>
      <c r="J438" s="250" t="s">
        <v>2994</v>
      </c>
      <c r="K438" s="250" t="s">
        <v>2995</v>
      </c>
      <c r="L438" s="250" t="s">
        <v>269</v>
      </c>
      <c r="M438" s="250" t="s">
        <v>1730</v>
      </c>
      <c r="N438" s="250" t="s">
        <v>1509</v>
      </c>
      <c r="O438" s="250" t="s">
        <v>2991</v>
      </c>
      <c r="P438" s="188"/>
      <c r="Q438" s="188"/>
      <c r="R438" s="188"/>
    </row>
    <row r="439" spans="1:18" ht="108">
      <c r="A439" s="249" t="s">
        <v>1319</v>
      </c>
      <c r="B439" s="250" t="s">
        <v>890</v>
      </c>
      <c r="C439" s="250" t="s">
        <v>891</v>
      </c>
      <c r="D439" s="250" t="s">
        <v>1317</v>
      </c>
      <c r="E439" s="250" t="s">
        <v>3015</v>
      </c>
      <c r="F439" s="250" t="s">
        <v>3016</v>
      </c>
      <c r="G439" s="250" t="s">
        <v>2986</v>
      </c>
      <c r="H439" s="250" t="s">
        <v>2987</v>
      </c>
      <c r="I439" s="250" t="s">
        <v>3014</v>
      </c>
      <c r="J439" s="250" t="s">
        <v>3017</v>
      </c>
      <c r="K439" s="250" t="s">
        <v>3018</v>
      </c>
      <c r="L439" s="250" t="s">
        <v>269</v>
      </c>
      <c r="M439" s="250" t="s">
        <v>1730</v>
      </c>
      <c r="N439" s="250" t="s">
        <v>1509</v>
      </c>
      <c r="O439" s="250" t="s">
        <v>2991</v>
      </c>
      <c r="P439" s="188"/>
      <c r="Q439" s="188"/>
      <c r="R439" s="188"/>
    </row>
    <row r="440" spans="1:18" ht="108">
      <c r="A440" s="249" t="s">
        <v>3019</v>
      </c>
      <c r="B440" s="250" t="s">
        <v>890</v>
      </c>
      <c r="C440" s="250" t="s">
        <v>891</v>
      </c>
      <c r="D440" s="250" t="s">
        <v>1317</v>
      </c>
      <c r="E440" s="250" t="s">
        <v>3020</v>
      </c>
      <c r="F440" s="250" t="s">
        <v>3021</v>
      </c>
      <c r="G440" s="250" t="s">
        <v>2986</v>
      </c>
      <c r="H440" s="250" t="s">
        <v>2987</v>
      </c>
      <c r="I440" s="250" t="s">
        <v>3014</v>
      </c>
      <c r="J440" s="250" t="s">
        <v>3022</v>
      </c>
      <c r="K440" s="250" t="s">
        <v>3023</v>
      </c>
      <c r="L440" s="250" t="s">
        <v>269</v>
      </c>
      <c r="M440" s="250" t="s">
        <v>1730</v>
      </c>
      <c r="N440" s="250" t="s">
        <v>1509</v>
      </c>
      <c r="O440" s="250" t="s">
        <v>2991</v>
      </c>
      <c r="P440" s="188"/>
      <c r="Q440" s="188"/>
      <c r="R440" s="188"/>
    </row>
    <row r="441" spans="1:18" ht="108">
      <c r="A441" s="249" t="s">
        <v>3024</v>
      </c>
      <c r="B441" s="250" t="s">
        <v>890</v>
      </c>
      <c r="C441" s="250" t="s">
        <v>891</v>
      </c>
      <c r="D441" s="250" t="s">
        <v>1317</v>
      </c>
      <c r="E441" s="250" t="s">
        <v>3020</v>
      </c>
      <c r="F441" s="250" t="s">
        <v>3025</v>
      </c>
      <c r="G441" s="250" t="s">
        <v>2986</v>
      </c>
      <c r="H441" s="250" t="s">
        <v>2987</v>
      </c>
      <c r="I441" s="250" t="s">
        <v>3014</v>
      </c>
      <c r="J441" s="250" t="s">
        <v>3022</v>
      </c>
      <c r="K441" s="250" t="s">
        <v>3026</v>
      </c>
      <c r="L441" s="250" t="s">
        <v>269</v>
      </c>
      <c r="M441" s="250" t="s">
        <v>1730</v>
      </c>
      <c r="N441" s="250" t="s">
        <v>1509</v>
      </c>
      <c r="O441" s="250" t="s">
        <v>2991</v>
      </c>
      <c r="P441" s="188"/>
      <c r="Q441" s="188"/>
      <c r="R441" s="188"/>
    </row>
    <row r="442" spans="1:18" ht="108">
      <c r="A442" s="249" t="s">
        <v>3027</v>
      </c>
      <c r="B442" s="250" t="s">
        <v>890</v>
      </c>
      <c r="C442" s="250" t="s">
        <v>891</v>
      </c>
      <c r="D442" s="250" t="s">
        <v>1317</v>
      </c>
      <c r="E442" s="250" t="s">
        <v>3028</v>
      </c>
      <c r="F442" s="250" t="s">
        <v>3029</v>
      </c>
      <c r="G442" s="250" t="s">
        <v>2986</v>
      </c>
      <c r="H442" s="250" t="s">
        <v>2987</v>
      </c>
      <c r="I442" s="250" t="s">
        <v>3014</v>
      </c>
      <c r="J442" s="250" t="s">
        <v>3030</v>
      </c>
      <c r="K442" s="250" t="s">
        <v>3031</v>
      </c>
      <c r="L442" s="250" t="s">
        <v>269</v>
      </c>
      <c r="M442" s="250" t="s">
        <v>1730</v>
      </c>
      <c r="N442" s="250" t="s">
        <v>1509</v>
      </c>
      <c r="O442" s="250" t="s">
        <v>2991</v>
      </c>
      <c r="P442" s="188"/>
      <c r="Q442" s="188"/>
      <c r="R442" s="188"/>
    </row>
    <row r="443" spans="1:18" ht="108">
      <c r="A443" s="249" t="s">
        <v>1320</v>
      </c>
      <c r="B443" s="250" t="s">
        <v>890</v>
      </c>
      <c r="C443" s="250" t="s">
        <v>891</v>
      </c>
      <c r="D443" s="250" t="s">
        <v>1317</v>
      </c>
      <c r="E443" s="250" t="s">
        <v>2996</v>
      </c>
      <c r="F443" s="250" t="s">
        <v>2997</v>
      </c>
      <c r="G443" s="250" t="s">
        <v>2986</v>
      </c>
      <c r="H443" s="250" t="s">
        <v>2987</v>
      </c>
      <c r="I443" s="250" t="s">
        <v>3014</v>
      </c>
      <c r="J443" s="250" t="s">
        <v>3000</v>
      </c>
      <c r="K443" s="250" t="s">
        <v>3001</v>
      </c>
      <c r="L443" s="250" t="s">
        <v>269</v>
      </c>
      <c r="M443" s="250" t="s">
        <v>1730</v>
      </c>
      <c r="N443" s="250" t="s">
        <v>1509</v>
      </c>
      <c r="O443" s="250" t="s">
        <v>2991</v>
      </c>
      <c r="P443" s="188"/>
      <c r="Q443" s="188"/>
      <c r="R443" s="188"/>
    </row>
    <row r="444" spans="1:18" ht="108">
      <c r="A444" s="249" t="s">
        <v>3032</v>
      </c>
      <c r="B444" s="250" t="s">
        <v>890</v>
      </c>
      <c r="C444" s="250" t="s">
        <v>891</v>
      </c>
      <c r="D444" s="250" t="s">
        <v>1317</v>
      </c>
      <c r="E444" s="250" t="s">
        <v>3033</v>
      </c>
      <c r="F444" s="250" t="s">
        <v>3034</v>
      </c>
      <c r="G444" s="250" t="s">
        <v>2986</v>
      </c>
      <c r="H444" s="250" t="s">
        <v>2987</v>
      </c>
      <c r="I444" s="250" t="s">
        <v>3014</v>
      </c>
      <c r="J444" s="250" t="s">
        <v>3035</v>
      </c>
      <c r="K444" s="250" t="s">
        <v>3036</v>
      </c>
      <c r="L444" s="250" t="s">
        <v>269</v>
      </c>
      <c r="M444" s="250" t="s">
        <v>1730</v>
      </c>
      <c r="N444" s="250" t="s">
        <v>1509</v>
      </c>
      <c r="O444" s="250" t="s">
        <v>2991</v>
      </c>
      <c r="P444" s="188"/>
      <c r="Q444" s="188"/>
      <c r="R444" s="188"/>
    </row>
    <row r="445" spans="1:18" ht="81">
      <c r="A445" s="249" t="s">
        <v>3037</v>
      </c>
      <c r="B445" s="250" t="s">
        <v>890</v>
      </c>
      <c r="C445" s="250" t="s">
        <v>895</v>
      </c>
      <c r="D445" s="250" t="s">
        <v>3038</v>
      </c>
      <c r="E445" s="250" t="s">
        <v>3039</v>
      </c>
      <c r="F445" s="250" t="s">
        <v>3040</v>
      </c>
      <c r="G445" s="250" t="s">
        <v>3041</v>
      </c>
      <c r="H445" s="250" t="s">
        <v>3042</v>
      </c>
      <c r="I445" s="250" t="s">
        <v>3043</v>
      </c>
      <c r="J445" s="250" t="s">
        <v>3044</v>
      </c>
      <c r="K445" s="250" t="s">
        <v>3045</v>
      </c>
      <c r="L445" s="250" t="s">
        <v>269</v>
      </c>
      <c r="M445" s="250" t="s">
        <v>3046</v>
      </c>
      <c r="N445" s="250" t="s">
        <v>2651</v>
      </c>
      <c r="O445" s="250" t="s">
        <v>2991</v>
      </c>
      <c r="P445" s="188"/>
      <c r="Q445" s="188"/>
      <c r="R445" s="188"/>
    </row>
    <row r="446" spans="1:18" ht="108">
      <c r="A446" s="249" t="s">
        <v>3047</v>
      </c>
      <c r="B446" s="250" t="s">
        <v>890</v>
      </c>
      <c r="C446" s="250" t="s">
        <v>895</v>
      </c>
      <c r="D446" s="250" t="s">
        <v>3048</v>
      </c>
      <c r="E446" s="250" t="s">
        <v>3039</v>
      </c>
      <c r="F446" s="250" t="s">
        <v>3040</v>
      </c>
      <c r="G446" s="250" t="s">
        <v>3041</v>
      </c>
      <c r="H446" s="250" t="s">
        <v>3042</v>
      </c>
      <c r="I446" s="250" t="s">
        <v>3049</v>
      </c>
      <c r="J446" s="250" t="s">
        <v>3044</v>
      </c>
      <c r="K446" s="250" t="s">
        <v>3045</v>
      </c>
      <c r="L446" s="250" t="s">
        <v>269</v>
      </c>
      <c r="M446" s="250" t="s">
        <v>3046</v>
      </c>
      <c r="N446" s="250" t="s">
        <v>2651</v>
      </c>
      <c r="O446" s="250" t="s">
        <v>2991</v>
      </c>
      <c r="P446" s="188"/>
      <c r="Q446" s="188"/>
      <c r="R446" s="188"/>
    </row>
    <row r="447" spans="1:18" ht="81">
      <c r="A447" s="249" t="s">
        <v>3050</v>
      </c>
      <c r="B447" s="250" t="s">
        <v>890</v>
      </c>
      <c r="C447" s="250" t="s">
        <v>895</v>
      </c>
      <c r="D447" s="250" t="s">
        <v>3038</v>
      </c>
      <c r="E447" s="250" t="s">
        <v>3051</v>
      </c>
      <c r="F447" s="250" t="s">
        <v>3052</v>
      </c>
      <c r="G447" s="250" t="s">
        <v>3041</v>
      </c>
      <c r="H447" s="250" t="s">
        <v>3042</v>
      </c>
      <c r="I447" s="250" t="s">
        <v>3043</v>
      </c>
      <c r="J447" s="250" t="s">
        <v>3053</v>
      </c>
      <c r="K447" s="250" t="s">
        <v>3054</v>
      </c>
      <c r="L447" s="250" t="s">
        <v>269</v>
      </c>
      <c r="M447" s="250" t="s">
        <v>3046</v>
      </c>
      <c r="N447" s="250" t="s">
        <v>2651</v>
      </c>
      <c r="O447" s="250" t="s">
        <v>2991</v>
      </c>
      <c r="P447" s="188"/>
      <c r="Q447" s="188"/>
      <c r="R447" s="188"/>
    </row>
    <row r="448" spans="1:18" ht="108">
      <c r="A448" s="249" t="s">
        <v>3055</v>
      </c>
      <c r="B448" s="250" t="s">
        <v>890</v>
      </c>
      <c r="C448" s="250" t="s">
        <v>895</v>
      </c>
      <c r="D448" s="250" t="s">
        <v>3048</v>
      </c>
      <c r="E448" s="250" t="s">
        <v>3051</v>
      </c>
      <c r="F448" s="250" t="s">
        <v>3052</v>
      </c>
      <c r="G448" s="250" t="s">
        <v>3041</v>
      </c>
      <c r="H448" s="250" t="s">
        <v>3042</v>
      </c>
      <c r="I448" s="250" t="s">
        <v>3049</v>
      </c>
      <c r="J448" s="250" t="s">
        <v>3053</v>
      </c>
      <c r="K448" s="250" t="s">
        <v>3054</v>
      </c>
      <c r="L448" s="250" t="s">
        <v>269</v>
      </c>
      <c r="M448" s="250" t="s">
        <v>3046</v>
      </c>
      <c r="N448" s="250" t="s">
        <v>2651</v>
      </c>
      <c r="O448" s="250" t="s">
        <v>2991</v>
      </c>
      <c r="P448" s="188"/>
      <c r="Q448" s="188"/>
      <c r="R448" s="188"/>
    </row>
    <row r="449" spans="1:18" ht="81">
      <c r="A449" s="249" t="s">
        <v>3056</v>
      </c>
      <c r="B449" s="250" t="s">
        <v>890</v>
      </c>
      <c r="C449" s="250" t="s">
        <v>895</v>
      </c>
      <c r="D449" s="250" t="s">
        <v>3038</v>
      </c>
      <c r="E449" s="250" t="s">
        <v>3057</v>
      </c>
      <c r="F449" s="250" t="s">
        <v>3058</v>
      </c>
      <c r="G449" s="250" t="s">
        <v>3041</v>
      </c>
      <c r="H449" s="250" t="s">
        <v>3042</v>
      </c>
      <c r="I449" s="250" t="s">
        <v>3043</v>
      </c>
      <c r="J449" s="250" t="s">
        <v>3059</v>
      </c>
      <c r="K449" s="250" t="s">
        <v>3060</v>
      </c>
      <c r="L449" s="250" t="s">
        <v>269</v>
      </c>
      <c r="M449" s="250" t="s">
        <v>3046</v>
      </c>
      <c r="N449" s="250" t="s">
        <v>2651</v>
      </c>
      <c r="O449" s="250" t="s">
        <v>2991</v>
      </c>
      <c r="P449" s="188"/>
      <c r="Q449" s="188"/>
      <c r="R449" s="188"/>
    </row>
    <row r="450" spans="1:18" ht="81">
      <c r="A450" s="249" t="s">
        <v>3061</v>
      </c>
      <c r="B450" s="250" t="s">
        <v>890</v>
      </c>
      <c r="C450" s="250" t="s">
        <v>895</v>
      </c>
      <c r="D450" s="250" t="s">
        <v>3038</v>
      </c>
      <c r="E450" s="250" t="s">
        <v>3062</v>
      </c>
      <c r="F450" s="250" t="s">
        <v>3063</v>
      </c>
      <c r="G450" s="250" t="s">
        <v>3041</v>
      </c>
      <c r="H450" s="250" t="s">
        <v>3042</v>
      </c>
      <c r="I450" s="250" t="s">
        <v>3043</v>
      </c>
      <c r="J450" s="250" t="s">
        <v>3064</v>
      </c>
      <c r="K450" s="250" t="s">
        <v>3065</v>
      </c>
      <c r="L450" s="250" t="s">
        <v>269</v>
      </c>
      <c r="M450" s="250" t="s">
        <v>3046</v>
      </c>
      <c r="N450" s="250" t="s">
        <v>2651</v>
      </c>
      <c r="O450" s="250" t="s">
        <v>2991</v>
      </c>
      <c r="P450" s="188"/>
      <c r="Q450" s="188"/>
      <c r="R450" s="188"/>
    </row>
    <row r="451" spans="1:18" ht="81">
      <c r="A451" s="249" t="s">
        <v>3066</v>
      </c>
      <c r="B451" s="250" t="s">
        <v>890</v>
      </c>
      <c r="C451" s="250" t="s">
        <v>895</v>
      </c>
      <c r="D451" s="250" t="s">
        <v>3038</v>
      </c>
      <c r="E451" s="250" t="s">
        <v>3067</v>
      </c>
      <c r="F451" s="250" t="s">
        <v>3068</v>
      </c>
      <c r="G451" s="250" t="s">
        <v>3041</v>
      </c>
      <c r="H451" s="250" t="s">
        <v>3042</v>
      </c>
      <c r="I451" s="250" t="s">
        <v>3043</v>
      </c>
      <c r="J451" s="250" t="s">
        <v>3069</v>
      </c>
      <c r="K451" s="250" t="s">
        <v>3070</v>
      </c>
      <c r="L451" s="250" t="s">
        <v>269</v>
      </c>
      <c r="M451" s="250" t="s">
        <v>3046</v>
      </c>
      <c r="N451" s="250" t="s">
        <v>2651</v>
      </c>
      <c r="O451" s="250" t="s">
        <v>2991</v>
      </c>
      <c r="P451" s="188"/>
      <c r="Q451" s="188"/>
      <c r="R451" s="188"/>
    </row>
    <row r="452" spans="1:18" ht="108">
      <c r="A452" s="249" t="s">
        <v>3071</v>
      </c>
      <c r="B452" s="250" t="s">
        <v>890</v>
      </c>
      <c r="C452" s="250" t="s">
        <v>895</v>
      </c>
      <c r="D452" s="250" t="s">
        <v>3048</v>
      </c>
      <c r="E452" s="250" t="s">
        <v>3067</v>
      </c>
      <c r="F452" s="250" t="s">
        <v>3068</v>
      </c>
      <c r="G452" s="250" t="s">
        <v>3041</v>
      </c>
      <c r="H452" s="250" t="s">
        <v>3042</v>
      </c>
      <c r="I452" s="250" t="s">
        <v>3049</v>
      </c>
      <c r="J452" s="250" t="s">
        <v>3069</v>
      </c>
      <c r="K452" s="250" t="s">
        <v>3070</v>
      </c>
      <c r="L452" s="250" t="s">
        <v>286</v>
      </c>
      <c r="M452" s="250" t="s">
        <v>3046</v>
      </c>
      <c r="N452" s="250" t="s">
        <v>2651</v>
      </c>
      <c r="O452" s="250" t="s">
        <v>2991</v>
      </c>
      <c r="P452" s="188"/>
      <c r="Q452" s="188"/>
      <c r="R452" s="188"/>
    </row>
    <row r="453" spans="1:18" ht="108">
      <c r="A453" s="249" t="s">
        <v>3072</v>
      </c>
      <c r="B453" s="250" t="s">
        <v>890</v>
      </c>
      <c r="C453" s="250" t="s">
        <v>895</v>
      </c>
      <c r="D453" s="250" t="s">
        <v>3038</v>
      </c>
      <c r="E453" s="250" t="s">
        <v>3073</v>
      </c>
      <c r="F453" s="250" t="s">
        <v>3074</v>
      </c>
      <c r="G453" s="250" t="s">
        <v>3041</v>
      </c>
      <c r="H453" s="250" t="s">
        <v>3042</v>
      </c>
      <c r="I453" s="250" t="s">
        <v>3043</v>
      </c>
      <c r="J453" s="250" t="s">
        <v>3075</v>
      </c>
      <c r="K453" s="250" t="s">
        <v>3076</v>
      </c>
      <c r="L453" s="250" t="s">
        <v>269</v>
      </c>
      <c r="M453" s="250" t="s">
        <v>3046</v>
      </c>
      <c r="N453" s="250" t="s">
        <v>2651</v>
      </c>
      <c r="O453" s="250" t="s">
        <v>2991</v>
      </c>
      <c r="P453" s="188"/>
      <c r="Q453" s="188"/>
      <c r="R453" s="188"/>
    </row>
    <row r="454" spans="1:18" ht="297">
      <c r="A454" s="249" t="s">
        <v>897</v>
      </c>
      <c r="B454" s="250" t="s">
        <v>898</v>
      </c>
      <c r="C454" s="250" t="s">
        <v>899</v>
      </c>
      <c r="D454" s="250" t="s">
        <v>900</v>
      </c>
      <c r="E454" s="250" t="s">
        <v>910</v>
      </c>
      <c r="F454" s="250" t="s">
        <v>910</v>
      </c>
      <c r="G454" s="250" t="s">
        <v>3077</v>
      </c>
      <c r="H454" s="250" t="s">
        <v>3078</v>
      </c>
      <c r="I454" s="250" t="s">
        <v>3079</v>
      </c>
      <c r="J454" s="250" t="s">
        <v>910</v>
      </c>
      <c r="K454" s="250" t="s">
        <v>910</v>
      </c>
      <c r="L454" s="250" t="s">
        <v>269</v>
      </c>
      <c r="M454" s="250" t="s">
        <v>1719</v>
      </c>
      <c r="N454" s="250" t="s">
        <v>1521</v>
      </c>
      <c r="O454" s="250" t="s">
        <v>3080</v>
      </c>
      <c r="P454" s="188"/>
      <c r="Q454" s="188"/>
      <c r="R454" s="188"/>
    </row>
    <row r="455" spans="1:18" ht="337.5">
      <c r="A455" s="249" t="s">
        <v>901</v>
      </c>
      <c r="B455" s="250" t="s">
        <v>898</v>
      </c>
      <c r="C455" s="250" t="s">
        <v>899</v>
      </c>
      <c r="D455" s="250" t="s">
        <v>902</v>
      </c>
      <c r="E455" s="250" t="s">
        <v>910</v>
      </c>
      <c r="F455" s="250" t="s">
        <v>910</v>
      </c>
      <c r="G455" s="250" t="s">
        <v>3077</v>
      </c>
      <c r="H455" s="250" t="s">
        <v>3078</v>
      </c>
      <c r="I455" s="250" t="s">
        <v>3081</v>
      </c>
      <c r="J455" s="250" t="s">
        <v>910</v>
      </c>
      <c r="K455" s="250" t="s">
        <v>910</v>
      </c>
      <c r="L455" s="250" t="s">
        <v>269</v>
      </c>
      <c r="M455" s="250" t="s">
        <v>1719</v>
      </c>
      <c r="N455" s="250" t="s">
        <v>1521</v>
      </c>
      <c r="O455" s="250" t="s">
        <v>3082</v>
      </c>
      <c r="P455" s="188"/>
      <c r="Q455" s="188"/>
      <c r="R455" s="188"/>
    </row>
    <row r="456" spans="1:18" ht="337.5">
      <c r="A456" s="249" t="s">
        <v>903</v>
      </c>
      <c r="B456" s="250" t="s">
        <v>898</v>
      </c>
      <c r="C456" s="250" t="s">
        <v>904</v>
      </c>
      <c r="D456" s="250" t="s">
        <v>905</v>
      </c>
      <c r="E456" s="250" t="s">
        <v>910</v>
      </c>
      <c r="F456" s="250" t="s">
        <v>910</v>
      </c>
      <c r="G456" s="250" t="s">
        <v>3077</v>
      </c>
      <c r="H456" s="250" t="s">
        <v>3083</v>
      </c>
      <c r="I456" s="250" t="s">
        <v>3084</v>
      </c>
      <c r="J456" s="250" t="s">
        <v>910</v>
      </c>
      <c r="K456" s="250" t="s">
        <v>910</v>
      </c>
      <c r="L456" s="250" t="s">
        <v>269</v>
      </c>
      <c r="M456" s="250" t="s">
        <v>1719</v>
      </c>
      <c r="N456" s="250" t="s">
        <v>1521</v>
      </c>
      <c r="O456" s="250" t="s">
        <v>3085</v>
      </c>
      <c r="P456" s="188"/>
      <c r="Q456" s="188"/>
      <c r="R456" s="188"/>
    </row>
    <row r="457" spans="1:18" ht="148.5">
      <c r="A457" s="249" t="s">
        <v>906</v>
      </c>
      <c r="B457" s="250" t="s">
        <v>907</v>
      </c>
      <c r="C457" s="250" t="s">
        <v>908</v>
      </c>
      <c r="D457" s="250" t="s">
        <v>909</v>
      </c>
      <c r="E457" s="250" t="s">
        <v>910</v>
      </c>
      <c r="F457" s="250" t="s">
        <v>910</v>
      </c>
      <c r="G457" s="250" t="s">
        <v>3086</v>
      </c>
      <c r="H457" s="250" t="s">
        <v>2419</v>
      </c>
      <c r="I457" s="250" t="s">
        <v>3087</v>
      </c>
      <c r="J457" s="250" t="s">
        <v>910</v>
      </c>
      <c r="K457" s="250" t="s">
        <v>910</v>
      </c>
      <c r="L457" s="250" t="s">
        <v>269</v>
      </c>
      <c r="M457" s="250" t="s">
        <v>3088</v>
      </c>
      <c r="N457" s="250" t="s">
        <v>1509</v>
      </c>
      <c r="O457" s="250" t="s">
        <v>910</v>
      </c>
      <c r="P457" s="188" t="s">
        <v>910</v>
      </c>
      <c r="Q457" s="188" t="s">
        <v>910</v>
      </c>
      <c r="R457" s="188" t="s">
        <v>910</v>
      </c>
    </row>
    <row r="458" spans="1:18" ht="135">
      <c r="A458" s="249" t="s">
        <v>911</v>
      </c>
      <c r="B458" s="250" t="s">
        <v>907</v>
      </c>
      <c r="C458" s="250" t="s">
        <v>908</v>
      </c>
      <c r="D458" s="250" t="s">
        <v>912</v>
      </c>
      <c r="E458" s="250" t="s">
        <v>910</v>
      </c>
      <c r="F458" s="250" t="s">
        <v>910</v>
      </c>
      <c r="G458" s="250" t="s">
        <v>3086</v>
      </c>
      <c r="H458" s="250" t="s">
        <v>2419</v>
      </c>
      <c r="I458" s="250" t="s">
        <v>3089</v>
      </c>
      <c r="J458" s="250" t="s">
        <v>910</v>
      </c>
      <c r="K458" s="250" t="s">
        <v>910</v>
      </c>
      <c r="L458" s="250" t="s">
        <v>269</v>
      </c>
      <c r="M458" s="250" t="s">
        <v>3088</v>
      </c>
      <c r="N458" s="250" t="s">
        <v>1509</v>
      </c>
      <c r="O458" s="250" t="s">
        <v>910</v>
      </c>
      <c r="P458" s="188" t="s">
        <v>910</v>
      </c>
      <c r="Q458" s="188" t="s">
        <v>910</v>
      </c>
      <c r="R458" s="188" t="s">
        <v>910</v>
      </c>
    </row>
    <row r="459" spans="1:18" ht="148.5">
      <c r="A459" s="249" t="s">
        <v>913</v>
      </c>
      <c r="B459" s="250" t="s">
        <v>907</v>
      </c>
      <c r="C459" s="250" t="s">
        <v>908</v>
      </c>
      <c r="D459" s="250" t="s">
        <v>914</v>
      </c>
      <c r="E459" s="250" t="s">
        <v>910</v>
      </c>
      <c r="F459" s="250" t="s">
        <v>910</v>
      </c>
      <c r="G459" s="250" t="s">
        <v>3086</v>
      </c>
      <c r="H459" s="250" t="s">
        <v>2419</v>
      </c>
      <c r="I459" s="250" t="s">
        <v>3090</v>
      </c>
      <c r="J459" s="250" t="s">
        <v>910</v>
      </c>
      <c r="K459" s="250" t="s">
        <v>910</v>
      </c>
      <c r="L459" s="250" t="s">
        <v>269</v>
      </c>
      <c r="M459" s="250" t="s">
        <v>3088</v>
      </c>
      <c r="N459" s="250" t="s">
        <v>1509</v>
      </c>
      <c r="O459" s="250" t="s">
        <v>910</v>
      </c>
      <c r="P459" s="188" t="s">
        <v>910</v>
      </c>
      <c r="Q459" s="188" t="s">
        <v>910</v>
      </c>
      <c r="R459" s="188" t="s">
        <v>910</v>
      </c>
    </row>
    <row r="460" spans="1:18" ht="216">
      <c r="A460" s="249" t="s">
        <v>915</v>
      </c>
      <c r="B460" s="250" t="s">
        <v>907</v>
      </c>
      <c r="C460" s="250" t="s">
        <v>908</v>
      </c>
      <c r="D460" s="250" t="s">
        <v>916</v>
      </c>
      <c r="E460" s="250" t="s">
        <v>910</v>
      </c>
      <c r="F460" s="250" t="s">
        <v>910</v>
      </c>
      <c r="G460" s="250" t="s">
        <v>3086</v>
      </c>
      <c r="H460" s="250" t="s">
        <v>2419</v>
      </c>
      <c r="I460" s="250" t="s">
        <v>3091</v>
      </c>
      <c r="J460" s="250" t="s">
        <v>910</v>
      </c>
      <c r="K460" s="250" t="s">
        <v>910</v>
      </c>
      <c r="L460" s="250" t="s">
        <v>269</v>
      </c>
      <c r="M460" s="250" t="s">
        <v>3088</v>
      </c>
      <c r="N460" s="250" t="s">
        <v>1509</v>
      </c>
      <c r="O460" s="250" t="s">
        <v>910</v>
      </c>
      <c r="P460" s="188" t="s">
        <v>910</v>
      </c>
      <c r="Q460" s="188" t="s">
        <v>910</v>
      </c>
      <c r="R460" s="188" t="s">
        <v>910</v>
      </c>
    </row>
    <row r="461" spans="1:18" ht="81">
      <c r="A461" s="249" t="s">
        <v>917</v>
      </c>
      <c r="B461" s="250" t="s">
        <v>907</v>
      </c>
      <c r="C461" s="250" t="s">
        <v>918</v>
      </c>
      <c r="D461" s="250" t="s">
        <v>919</v>
      </c>
      <c r="E461" s="250" t="s">
        <v>910</v>
      </c>
      <c r="F461" s="250" t="s">
        <v>910</v>
      </c>
      <c r="G461" s="250" t="s">
        <v>3086</v>
      </c>
      <c r="H461" s="250" t="s">
        <v>2432</v>
      </c>
      <c r="I461" s="250" t="s">
        <v>3092</v>
      </c>
      <c r="J461" s="250" t="s">
        <v>910</v>
      </c>
      <c r="K461" s="250" t="s">
        <v>910</v>
      </c>
      <c r="L461" s="250" t="s">
        <v>269</v>
      </c>
      <c r="M461" s="250" t="s">
        <v>3088</v>
      </c>
      <c r="N461" s="250" t="s">
        <v>1509</v>
      </c>
      <c r="O461" s="250" t="s">
        <v>910</v>
      </c>
      <c r="P461" s="188" t="s">
        <v>910</v>
      </c>
      <c r="Q461" s="188" t="s">
        <v>910</v>
      </c>
      <c r="R461" s="188" t="s">
        <v>910</v>
      </c>
    </row>
    <row r="462" spans="1:18" ht="94.5">
      <c r="A462" s="249" t="s">
        <v>920</v>
      </c>
      <c r="B462" s="250" t="s">
        <v>907</v>
      </c>
      <c r="C462" s="250" t="s">
        <v>918</v>
      </c>
      <c r="D462" s="250" t="s">
        <v>921</v>
      </c>
      <c r="E462" s="250" t="s">
        <v>910</v>
      </c>
      <c r="F462" s="250" t="s">
        <v>910</v>
      </c>
      <c r="G462" s="250" t="s">
        <v>3086</v>
      </c>
      <c r="H462" s="250" t="s">
        <v>2432</v>
      </c>
      <c r="I462" s="250" t="s">
        <v>3093</v>
      </c>
      <c r="J462" s="250" t="s">
        <v>910</v>
      </c>
      <c r="K462" s="250" t="s">
        <v>910</v>
      </c>
      <c r="L462" s="250" t="s">
        <v>269</v>
      </c>
      <c r="M462" s="250" t="s">
        <v>3088</v>
      </c>
      <c r="N462" s="250" t="s">
        <v>1509</v>
      </c>
      <c r="O462" s="250" t="s">
        <v>910</v>
      </c>
      <c r="P462" s="188" t="s">
        <v>910</v>
      </c>
      <c r="Q462" s="188" t="s">
        <v>910</v>
      </c>
      <c r="R462" s="188" t="s">
        <v>910</v>
      </c>
    </row>
    <row r="463" spans="1:18" ht="81">
      <c r="A463" s="249" t="s">
        <v>922</v>
      </c>
      <c r="B463" s="250" t="s">
        <v>907</v>
      </c>
      <c r="C463" s="250" t="s">
        <v>918</v>
      </c>
      <c r="D463" s="250" t="s">
        <v>923</v>
      </c>
      <c r="E463" s="250" t="s">
        <v>910</v>
      </c>
      <c r="F463" s="250" t="s">
        <v>910</v>
      </c>
      <c r="G463" s="250" t="s">
        <v>3086</v>
      </c>
      <c r="H463" s="250" t="s">
        <v>2432</v>
      </c>
      <c r="I463" s="250" t="s">
        <v>3094</v>
      </c>
      <c r="J463" s="250" t="s">
        <v>910</v>
      </c>
      <c r="K463" s="250" t="s">
        <v>910</v>
      </c>
      <c r="L463" s="250" t="s">
        <v>269</v>
      </c>
      <c r="M463" s="250" t="s">
        <v>3088</v>
      </c>
      <c r="N463" s="250" t="s">
        <v>1509</v>
      </c>
      <c r="O463" s="250" t="s">
        <v>910</v>
      </c>
      <c r="P463" s="188" t="s">
        <v>910</v>
      </c>
      <c r="Q463" s="188" t="s">
        <v>910</v>
      </c>
      <c r="R463" s="188" t="s">
        <v>910</v>
      </c>
    </row>
    <row r="464" spans="1:18" ht="81">
      <c r="A464" s="249" t="s">
        <v>924</v>
      </c>
      <c r="B464" s="250" t="s">
        <v>907</v>
      </c>
      <c r="C464" s="250" t="s">
        <v>918</v>
      </c>
      <c r="D464" s="250" t="s">
        <v>925</v>
      </c>
      <c r="E464" s="250" t="s">
        <v>910</v>
      </c>
      <c r="F464" s="250" t="s">
        <v>910</v>
      </c>
      <c r="G464" s="250" t="s">
        <v>3086</v>
      </c>
      <c r="H464" s="250" t="s">
        <v>2432</v>
      </c>
      <c r="I464" s="250" t="s">
        <v>3095</v>
      </c>
      <c r="J464" s="250" t="s">
        <v>910</v>
      </c>
      <c r="K464" s="250" t="s">
        <v>910</v>
      </c>
      <c r="L464" s="250" t="s">
        <v>269</v>
      </c>
      <c r="M464" s="250" t="s">
        <v>3088</v>
      </c>
      <c r="N464" s="250" t="s">
        <v>1509</v>
      </c>
      <c r="O464" s="250" t="s">
        <v>910</v>
      </c>
      <c r="P464" s="188" t="s">
        <v>910</v>
      </c>
      <c r="Q464" s="188" t="s">
        <v>910</v>
      </c>
      <c r="R464" s="188" t="s">
        <v>910</v>
      </c>
    </row>
    <row r="465" spans="1:18" ht="108">
      <c r="A465" s="249" t="s">
        <v>926</v>
      </c>
      <c r="B465" s="250" t="s">
        <v>907</v>
      </c>
      <c r="C465" s="250" t="s">
        <v>918</v>
      </c>
      <c r="D465" s="250" t="s">
        <v>927</v>
      </c>
      <c r="E465" s="250" t="s">
        <v>910</v>
      </c>
      <c r="F465" s="250" t="s">
        <v>910</v>
      </c>
      <c r="G465" s="250" t="s">
        <v>3086</v>
      </c>
      <c r="H465" s="250" t="s">
        <v>2432</v>
      </c>
      <c r="I465" s="250" t="s">
        <v>3096</v>
      </c>
      <c r="J465" s="250" t="s">
        <v>910</v>
      </c>
      <c r="K465" s="250" t="s">
        <v>910</v>
      </c>
      <c r="L465" s="250" t="s">
        <v>269</v>
      </c>
      <c r="M465" s="250" t="s">
        <v>3088</v>
      </c>
      <c r="N465" s="250" t="s">
        <v>1509</v>
      </c>
      <c r="O465" s="250" t="s">
        <v>910</v>
      </c>
      <c r="P465" s="188" t="s">
        <v>910</v>
      </c>
      <c r="Q465" s="188" t="s">
        <v>910</v>
      </c>
      <c r="R465" s="188" t="s">
        <v>910</v>
      </c>
    </row>
    <row r="466" spans="1:18" ht="121.5">
      <c r="A466" s="249" t="s">
        <v>928</v>
      </c>
      <c r="B466" s="250" t="s">
        <v>907</v>
      </c>
      <c r="C466" s="250" t="s">
        <v>918</v>
      </c>
      <c r="D466" s="250" t="s">
        <v>929</v>
      </c>
      <c r="E466" s="250" t="s">
        <v>910</v>
      </c>
      <c r="F466" s="250" t="s">
        <v>910</v>
      </c>
      <c r="G466" s="250" t="s">
        <v>3086</v>
      </c>
      <c r="H466" s="250" t="s">
        <v>2432</v>
      </c>
      <c r="I466" s="250" t="s">
        <v>3097</v>
      </c>
      <c r="J466" s="250" t="s">
        <v>910</v>
      </c>
      <c r="K466" s="250" t="s">
        <v>910</v>
      </c>
      <c r="L466" s="250" t="s">
        <v>269</v>
      </c>
      <c r="M466" s="250" t="s">
        <v>3088</v>
      </c>
      <c r="N466" s="250" t="s">
        <v>1509</v>
      </c>
      <c r="O466" s="250" t="s">
        <v>910</v>
      </c>
      <c r="P466" s="188" t="s">
        <v>910</v>
      </c>
      <c r="Q466" s="188" t="s">
        <v>910</v>
      </c>
      <c r="R466" s="188" t="s">
        <v>910</v>
      </c>
    </row>
    <row r="467" spans="1:18" ht="81">
      <c r="A467" s="249" t="s">
        <v>930</v>
      </c>
      <c r="B467" s="250" t="s">
        <v>931</v>
      </c>
      <c r="C467" s="250" t="s">
        <v>491</v>
      </c>
      <c r="D467" s="250"/>
      <c r="E467" s="250"/>
      <c r="F467" s="250"/>
      <c r="G467" s="250" t="s">
        <v>3098</v>
      </c>
      <c r="H467" s="250" t="s">
        <v>3099</v>
      </c>
      <c r="I467" s="250"/>
      <c r="J467" s="250"/>
      <c r="K467" s="250"/>
      <c r="L467" s="250" t="s">
        <v>269</v>
      </c>
      <c r="M467" s="250" t="s">
        <v>1719</v>
      </c>
      <c r="N467" s="250" t="s">
        <v>1521</v>
      </c>
      <c r="O467" s="250" t="s">
        <v>3100</v>
      </c>
      <c r="P467" s="188" t="s">
        <v>932</v>
      </c>
      <c r="Q467" s="188" t="s">
        <v>932</v>
      </c>
      <c r="R467" s="188"/>
    </row>
    <row r="468" spans="1:18" ht="135">
      <c r="A468" s="249" t="s">
        <v>933</v>
      </c>
      <c r="B468" s="250" t="s">
        <v>931</v>
      </c>
      <c r="C468" s="250" t="s">
        <v>934</v>
      </c>
      <c r="D468" s="250" t="s">
        <v>935</v>
      </c>
      <c r="E468" s="250"/>
      <c r="F468" s="250"/>
      <c r="G468" s="250" t="s">
        <v>3101</v>
      </c>
      <c r="H468" s="250" t="s">
        <v>3102</v>
      </c>
      <c r="I468" s="250" t="s">
        <v>3103</v>
      </c>
      <c r="J468" s="250"/>
      <c r="K468" s="250"/>
      <c r="L468" s="250" t="s">
        <v>269</v>
      </c>
      <c r="M468" s="250" t="s">
        <v>3104</v>
      </c>
      <c r="N468" s="250" t="s">
        <v>1521</v>
      </c>
      <c r="O468" s="250" t="s">
        <v>3100</v>
      </c>
      <c r="P468" s="188" t="s">
        <v>932</v>
      </c>
      <c r="Q468" s="188" t="s">
        <v>932</v>
      </c>
      <c r="R468" s="188"/>
    </row>
    <row r="469" spans="1:18" ht="81">
      <c r="A469" s="249" t="s">
        <v>936</v>
      </c>
      <c r="B469" s="250" t="s">
        <v>931</v>
      </c>
      <c r="C469" s="250" t="s">
        <v>773</v>
      </c>
      <c r="D469" s="250"/>
      <c r="E469" s="250"/>
      <c r="F469" s="250"/>
      <c r="G469" s="250" t="s">
        <v>3105</v>
      </c>
      <c r="H469" s="250" t="s">
        <v>2686</v>
      </c>
      <c r="I469" s="250"/>
      <c r="J469" s="250"/>
      <c r="K469" s="250"/>
      <c r="L469" s="250" t="s">
        <v>269</v>
      </c>
      <c r="M469" s="250" t="s">
        <v>3104</v>
      </c>
      <c r="N469" s="250" t="s">
        <v>1521</v>
      </c>
      <c r="O469" s="250" t="s">
        <v>3100</v>
      </c>
      <c r="P469" s="188" t="s">
        <v>932</v>
      </c>
      <c r="Q469" s="188" t="s">
        <v>932</v>
      </c>
      <c r="R469" s="188"/>
    </row>
    <row r="470" spans="1:18" ht="81">
      <c r="A470" s="249" t="s">
        <v>937</v>
      </c>
      <c r="B470" s="250" t="s">
        <v>931</v>
      </c>
      <c r="C470" s="250" t="s">
        <v>938</v>
      </c>
      <c r="D470" s="250"/>
      <c r="E470" s="250"/>
      <c r="F470" s="250"/>
      <c r="G470" s="250" t="s">
        <v>3098</v>
      </c>
      <c r="H470" s="250" t="s">
        <v>3106</v>
      </c>
      <c r="I470" s="250"/>
      <c r="J470" s="250"/>
      <c r="K470" s="250"/>
      <c r="L470" s="250" t="s">
        <v>269</v>
      </c>
      <c r="M470" s="250" t="s">
        <v>3104</v>
      </c>
      <c r="N470" s="250" t="s">
        <v>1521</v>
      </c>
      <c r="O470" s="250" t="s">
        <v>3100</v>
      </c>
      <c r="P470" s="188" t="s">
        <v>932</v>
      </c>
      <c r="Q470" s="188" t="s">
        <v>932</v>
      </c>
      <c r="R470" s="188"/>
    </row>
    <row r="471" spans="1:18" ht="135">
      <c r="A471" s="249" t="s">
        <v>939</v>
      </c>
      <c r="B471" s="250" t="s">
        <v>940</v>
      </c>
      <c r="C471" s="250" t="s">
        <v>941</v>
      </c>
      <c r="D471" s="250" t="s">
        <v>942</v>
      </c>
      <c r="E471" s="250" t="s">
        <v>3107</v>
      </c>
      <c r="F471" s="250" t="s">
        <v>3108</v>
      </c>
      <c r="G471" s="250" t="s">
        <v>3109</v>
      </c>
      <c r="H471" s="250" t="s">
        <v>3110</v>
      </c>
      <c r="I471" s="250" t="s">
        <v>3111</v>
      </c>
      <c r="J471" s="250" t="s">
        <v>3112</v>
      </c>
      <c r="K471" s="250" t="s">
        <v>3113</v>
      </c>
      <c r="L471" s="250" t="s">
        <v>339</v>
      </c>
      <c r="M471" s="250" t="s">
        <v>317</v>
      </c>
      <c r="N471" s="250" t="s">
        <v>317</v>
      </c>
      <c r="O471" s="250" t="s">
        <v>3114</v>
      </c>
      <c r="P471" s="188"/>
      <c r="Q471" s="188"/>
      <c r="R471" s="188"/>
    </row>
    <row r="472" spans="1:18" ht="351">
      <c r="A472" s="249" t="s">
        <v>943</v>
      </c>
      <c r="B472" s="250" t="s">
        <v>940</v>
      </c>
      <c r="C472" s="250" t="s">
        <v>944</v>
      </c>
      <c r="D472" s="250" t="s">
        <v>945</v>
      </c>
      <c r="E472" s="250"/>
      <c r="F472" s="250"/>
      <c r="G472" s="250" t="s">
        <v>3109</v>
      </c>
      <c r="H472" s="250" t="s">
        <v>1925</v>
      </c>
      <c r="I472" s="250" t="s">
        <v>3115</v>
      </c>
      <c r="J472" s="250"/>
      <c r="K472" s="250"/>
      <c r="L472" s="250" t="s">
        <v>1578</v>
      </c>
      <c r="M472" s="250" t="s">
        <v>317</v>
      </c>
      <c r="N472" s="250" t="s">
        <v>317</v>
      </c>
      <c r="O472" s="250" t="s">
        <v>3116</v>
      </c>
      <c r="P472" s="188" t="s">
        <v>3117</v>
      </c>
      <c r="Q472" s="188" t="s">
        <v>1509</v>
      </c>
      <c r="R472" s="188" t="s">
        <v>3118</v>
      </c>
    </row>
    <row r="473" spans="1:18" ht="108">
      <c r="A473" s="249" t="s">
        <v>946</v>
      </c>
      <c r="B473" s="250" t="s">
        <v>940</v>
      </c>
      <c r="C473" s="250" t="s">
        <v>944</v>
      </c>
      <c r="D473" s="250" t="s">
        <v>947</v>
      </c>
      <c r="E473" s="250" t="s">
        <v>3119</v>
      </c>
      <c r="F473" s="250" t="s">
        <v>3120</v>
      </c>
      <c r="G473" s="250" t="s">
        <v>3109</v>
      </c>
      <c r="H473" s="250" t="s">
        <v>1925</v>
      </c>
      <c r="I473" s="250" t="s">
        <v>3121</v>
      </c>
      <c r="J473" s="250" t="s">
        <v>3122</v>
      </c>
      <c r="K473" s="250" t="s">
        <v>3123</v>
      </c>
      <c r="L473" s="250" t="s">
        <v>269</v>
      </c>
      <c r="M473" s="250" t="s">
        <v>1730</v>
      </c>
      <c r="N473" s="250" t="s">
        <v>1521</v>
      </c>
      <c r="O473" s="250" t="s">
        <v>3124</v>
      </c>
      <c r="P473" s="188"/>
      <c r="Q473" s="188"/>
      <c r="R473" s="188"/>
    </row>
    <row r="474" spans="1:18" ht="108">
      <c r="A474" s="249" t="s">
        <v>948</v>
      </c>
      <c r="B474" s="250" t="s">
        <v>940</v>
      </c>
      <c r="C474" s="250" t="s">
        <v>944</v>
      </c>
      <c r="D474" s="250" t="s">
        <v>947</v>
      </c>
      <c r="E474" s="250" t="s">
        <v>3125</v>
      </c>
      <c r="F474" s="250" t="s">
        <v>3126</v>
      </c>
      <c r="G474" s="250" t="s">
        <v>3109</v>
      </c>
      <c r="H474" s="250" t="s">
        <v>1925</v>
      </c>
      <c r="I474" s="250" t="s">
        <v>3127</v>
      </c>
      <c r="J474" s="250" t="s">
        <v>3128</v>
      </c>
      <c r="K474" s="250" t="s">
        <v>3129</v>
      </c>
      <c r="L474" s="250" t="s">
        <v>269</v>
      </c>
      <c r="M474" s="250" t="s">
        <v>1730</v>
      </c>
      <c r="N474" s="250" t="s">
        <v>1521</v>
      </c>
      <c r="O474" s="250" t="s">
        <v>3124</v>
      </c>
      <c r="P474" s="188"/>
      <c r="Q474" s="188"/>
      <c r="R474" s="188"/>
    </row>
    <row r="475" spans="1:18" ht="310.5">
      <c r="A475" s="249" t="s">
        <v>949</v>
      </c>
      <c r="B475" s="250" t="s">
        <v>950</v>
      </c>
      <c r="C475" s="250" t="s">
        <v>951</v>
      </c>
      <c r="D475" s="250" t="s">
        <v>952</v>
      </c>
      <c r="E475" s="250"/>
      <c r="F475" s="250"/>
      <c r="G475" s="250" t="s">
        <v>3130</v>
      </c>
      <c r="H475" s="250" t="s">
        <v>3099</v>
      </c>
      <c r="I475" s="250" t="s">
        <v>3131</v>
      </c>
      <c r="J475" s="250"/>
      <c r="K475" s="250"/>
      <c r="L475" s="250" t="s">
        <v>339</v>
      </c>
      <c r="M475" s="250" t="s">
        <v>3132</v>
      </c>
      <c r="N475" s="250" t="s">
        <v>3133</v>
      </c>
      <c r="O475" s="250"/>
      <c r="P475" s="188"/>
      <c r="Q475" s="188"/>
      <c r="R475" s="188"/>
    </row>
    <row r="476" spans="1:18" ht="108">
      <c r="A476" s="249" t="s">
        <v>954</v>
      </c>
      <c r="B476" s="250" t="s">
        <v>955</v>
      </c>
      <c r="C476" s="250" t="s">
        <v>956</v>
      </c>
      <c r="D476" s="250" t="s">
        <v>957</v>
      </c>
      <c r="E476" s="250"/>
      <c r="F476" s="250"/>
      <c r="G476" s="250" t="s">
        <v>3134</v>
      </c>
      <c r="H476" s="250" t="s">
        <v>3135</v>
      </c>
      <c r="I476" s="250" t="s">
        <v>3136</v>
      </c>
      <c r="J476" s="250"/>
      <c r="K476" s="250"/>
      <c r="L476" s="250" t="s">
        <v>269</v>
      </c>
      <c r="M476" s="250" t="s">
        <v>3137</v>
      </c>
      <c r="N476" s="250" t="s">
        <v>1509</v>
      </c>
      <c r="O476" s="250"/>
      <c r="P476" s="188"/>
      <c r="Q476" s="188"/>
      <c r="R476" s="188"/>
    </row>
    <row r="477" spans="1:18" ht="108">
      <c r="A477" s="249" t="s">
        <v>958</v>
      </c>
      <c r="B477" s="250" t="s">
        <v>955</v>
      </c>
      <c r="C477" s="250" t="s">
        <v>956</v>
      </c>
      <c r="D477" s="250" t="s">
        <v>959</v>
      </c>
      <c r="E477" s="250"/>
      <c r="F477" s="250"/>
      <c r="G477" s="250" t="s">
        <v>3134</v>
      </c>
      <c r="H477" s="250" t="s">
        <v>3135</v>
      </c>
      <c r="I477" s="250" t="s">
        <v>3138</v>
      </c>
      <c r="J477" s="250"/>
      <c r="K477" s="250"/>
      <c r="L477" s="250" t="s">
        <v>269</v>
      </c>
      <c r="M477" s="250" t="s">
        <v>3137</v>
      </c>
      <c r="N477" s="250" t="s">
        <v>1509</v>
      </c>
      <c r="O477" s="250"/>
      <c r="P477" s="188"/>
      <c r="Q477" s="188"/>
      <c r="R477" s="188"/>
    </row>
    <row r="478" spans="1:18" ht="135">
      <c r="A478" s="249" t="s">
        <v>960</v>
      </c>
      <c r="B478" s="250" t="s">
        <v>955</v>
      </c>
      <c r="C478" s="250" t="s">
        <v>961</v>
      </c>
      <c r="D478" s="250" t="s">
        <v>962</v>
      </c>
      <c r="E478" s="250"/>
      <c r="F478" s="250"/>
      <c r="G478" s="250" t="s">
        <v>3139</v>
      </c>
      <c r="H478" s="250" t="s">
        <v>3140</v>
      </c>
      <c r="I478" s="250" t="s">
        <v>3141</v>
      </c>
      <c r="J478" s="250"/>
      <c r="K478" s="250"/>
      <c r="L478" s="250" t="s">
        <v>269</v>
      </c>
      <c r="M478" s="250" t="s">
        <v>3142</v>
      </c>
      <c r="N478" s="250" t="s">
        <v>1509</v>
      </c>
      <c r="O478" s="250" t="s">
        <v>3143</v>
      </c>
      <c r="P478" s="188"/>
      <c r="Q478" s="188"/>
      <c r="R478" s="188"/>
    </row>
    <row r="479" spans="1:18" ht="81">
      <c r="A479" s="249" t="s">
        <v>963</v>
      </c>
      <c r="B479" s="250" t="s">
        <v>955</v>
      </c>
      <c r="C479" s="250" t="s">
        <v>349</v>
      </c>
      <c r="D479" s="250" t="s">
        <v>964</v>
      </c>
      <c r="E479" s="250"/>
      <c r="F479" s="250"/>
      <c r="G479" s="250" t="s">
        <v>3134</v>
      </c>
      <c r="H479" s="250" t="s">
        <v>1759</v>
      </c>
      <c r="I479" s="250" t="s">
        <v>3144</v>
      </c>
      <c r="J479" s="250"/>
      <c r="K479" s="250"/>
      <c r="L479" s="250" t="s">
        <v>286</v>
      </c>
      <c r="M479" s="250" t="s">
        <v>965</v>
      </c>
      <c r="N479" s="250" t="s">
        <v>965</v>
      </c>
      <c r="O479" s="250" t="s">
        <v>965</v>
      </c>
      <c r="P479" s="188" t="s">
        <v>3145</v>
      </c>
      <c r="Q479" s="188" t="s">
        <v>1509</v>
      </c>
      <c r="R479" s="188" t="s">
        <v>965</v>
      </c>
    </row>
    <row r="480" spans="1:18" ht="81">
      <c r="A480" s="249" t="s">
        <v>3146</v>
      </c>
      <c r="B480" s="250" t="s">
        <v>955</v>
      </c>
      <c r="C480" s="250" t="s">
        <v>349</v>
      </c>
      <c r="D480" s="250" t="s">
        <v>3147</v>
      </c>
      <c r="E480" s="250" t="s">
        <v>3148</v>
      </c>
      <c r="F480" s="250" t="s">
        <v>3149</v>
      </c>
      <c r="G480" s="250" t="s">
        <v>3134</v>
      </c>
      <c r="H480" s="250" t="s">
        <v>1759</v>
      </c>
      <c r="I480" s="250" t="s">
        <v>3150</v>
      </c>
      <c r="J480" s="250" t="s">
        <v>3151</v>
      </c>
      <c r="K480" s="250" t="s">
        <v>3152</v>
      </c>
      <c r="L480" s="250" t="s">
        <v>286</v>
      </c>
      <c r="M480" s="250" t="s">
        <v>965</v>
      </c>
      <c r="N480" s="250" t="s">
        <v>965</v>
      </c>
      <c r="O480" s="250" t="s">
        <v>965</v>
      </c>
      <c r="P480" s="188" t="s">
        <v>3145</v>
      </c>
      <c r="Q480" s="188" t="s">
        <v>1509</v>
      </c>
      <c r="R480" s="188" t="s">
        <v>965</v>
      </c>
    </row>
    <row r="481" spans="1:18" ht="121.5">
      <c r="A481" s="249" t="s">
        <v>3153</v>
      </c>
      <c r="B481" s="250" t="s">
        <v>955</v>
      </c>
      <c r="C481" s="250" t="s">
        <v>349</v>
      </c>
      <c r="D481" s="250" t="s">
        <v>3154</v>
      </c>
      <c r="E481" s="250" t="s">
        <v>3148</v>
      </c>
      <c r="F481" s="250" t="s">
        <v>3149</v>
      </c>
      <c r="G481" s="250" t="s">
        <v>3134</v>
      </c>
      <c r="H481" s="250" t="s">
        <v>1759</v>
      </c>
      <c r="I481" s="250" t="s">
        <v>3155</v>
      </c>
      <c r="J481" s="250" t="s">
        <v>3151</v>
      </c>
      <c r="K481" s="250" t="s">
        <v>3152</v>
      </c>
      <c r="L481" s="250" t="s">
        <v>286</v>
      </c>
      <c r="M481" s="250" t="s">
        <v>965</v>
      </c>
      <c r="N481" s="250" t="s">
        <v>965</v>
      </c>
      <c r="O481" s="250" t="s">
        <v>965</v>
      </c>
      <c r="P481" s="188" t="s">
        <v>3145</v>
      </c>
      <c r="Q481" s="188" t="s">
        <v>1509</v>
      </c>
      <c r="R481" s="188" t="s">
        <v>965</v>
      </c>
    </row>
    <row r="482" spans="1:18" ht="121.5">
      <c r="A482" s="249" t="s">
        <v>3156</v>
      </c>
      <c r="B482" s="250" t="s">
        <v>955</v>
      </c>
      <c r="C482" s="250" t="s">
        <v>3157</v>
      </c>
      <c r="D482" s="250"/>
      <c r="E482" s="250"/>
      <c r="F482" s="250"/>
      <c r="G482" s="250" t="s">
        <v>3158</v>
      </c>
      <c r="H482" s="250" t="s">
        <v>3159</v>
      </c>
      <c r="I482" s="250"/>
      <c r="J482" s="250"/>
      <c r="K482" s="250"/>
      <c r="L482" s="250" t="s">
        <v>286</v>
      </c>
      <c r="M482" s="250"/>
      <c r="N482" s="250"/>
      <c r="O482" s="250"/>
      <c r="P482" s="188" t="s">
        <v>3160</v>
      </c>
      <c r="Q482" s="188" t="s">
        <v>1509</v>
      </c>
      <c r="R482" s="188"/>
    </row>
    <row r="483" spans="1:18" ht="135">
      <c r="A483" s="249" t="s">
        <v>966</v>
      </c>
      <c r="B483" s="250" t="s">
        <v>955</v>
      </c>
      <c r="C483" s="250" t="s">
        <v>967</v>
      </c>
      <c r="D483" s="250" t="s">
        <v>968</v>
      </c>
      <c r="E483" s="250"/>
      <c r="F483" s="250" t="s">
        <v>3161</v>
      </c>
      <c r="G483" s="250" t="s">
        <v>3162</v>
      </c>
      <c r="H483" s="250" t="s">
        <v>3163</v>
      </c>
      <c r="I483" s="250" t="s">
        <v>3164</v>
      </c>
      <c r="J483" s="250"/>
      <c r="K483" s="250" t="s">
        <v>3165</v>
      </c>
      <c r="L483" s="250" t="s">
        <v>286</v>
      </c>
      <c r="M483" s="250"/>
      <c r="N483" s="250"/>
      <c r="O483" s="250"/>
      <c r="P483" s="188" t="s">
        <v>3166</v>
      </c>
      <c r="Q483" s="188" t="s">
        <v>1509</v>
      </c>
      <c r="R483" s="188"/>
    </row>
    <row r="484" spans="1:18" ht="135">
      <c r="A484" s="249" t="s">
        <v>3167</v>
      </c>
      <c r="B484" s="250" t="s">
        <v>955</v>
      </c>
      <c r="C484" s="250" t="s">
        <v>967</v>
      </c>
      <c r="D484" s="250" t="s">
        <v>968</v>
      </c>
      <c r="E484" s="250"/>
      <c r="F484" s="250" t="s">
        <v>3168</v>
      </c>
      <c r="G484" s="250" t="s">
        <v>3162</v>
      </c>
      <c r="H484" s="250" t="s">
        <v>3163</v>
      </c>
      <c r="I484" s="250" t="s">
        <v>3164</v>
      </c>
      <c r="J484" s="250"/>
      <c r="K484" s="250" t="s">
        <v>3169</v>
      </c>
      <c r="L484" s="250" t="s">
        <v>286</v>
      </c>
      <c r="M484" s="250"/>
      <c r="N484" s="250"/>
      <c r="O484" s="250"/>
      <c r="P484" s="188" t="s">
        <v>3166</v>
      </c>
      <c r="Q484" s="188" t="s">
        <v>1509</v>
      </c>
      <c r="R484" s="188"/>
    </row>
    <row r="485" spans="1:18" ht="108">
      <c r="A485" s="249" t="s">
        <v>1321</v>
      </c>
      <c r="B485" s="250" t="s">
        <v>955</v>
      </c>
      <c r="C485" s="250" t="s">
        <v>1322</v>
      </c>
      <c r="D485" s="250" t="s">
        <v>1323</v>
      </c>
      <c r="E485" s="250"/>
      <c r="F485" s="250"/>
      <c r="G485" s="250" t="s">
        <v>3162</v>
      </c>
      <c r="H485" s="250" t="s">
        <v>3170</v>
      </c>
      <c r="I485" s="250" t="s">
        <v>3171</v>
      </c>
      <c r="J485" s="250"/>
      <c r="K485" s="250"/>
      <c r="L485" s="250" t="s">
        <v>269</v>
      </c>
      <c r="M485" s="250" t="s">
        <v>3142</v>
      </c>
      <c r="N485" s="250" t="s">
        <v>1509</v>
      </c>
      <c r="O485" s="250" t="s">
        <v>3172</v>
      </c>
      <c r="P485" s="188"/>
      <c r="Q485" s="188"/>
      <c r="R485" s="188"/>
    </row>
    <row r="486" spans="1:18" ht="256.5">
      <c r="A486" s="249" t="s">
        <v>969</v>
      </c>
      <c r="B486" s="250" t="s">
        <v>970</v>
      </c>
      <c r="C486" s="250" t="s">
        <v>491</v>
      </c>
      <c r="D486" s="250" t="s">
        <v>971</v>
      </c>
      <c r="E486" s="250"/>
      <c r="F486" s="250"/>
      <c r="G486" s="250" t="s">
        <v>3173</v>
      </c>
      <c r="H486" s="250" t="s">
        <v>3174</v>
      </c>
      <c r="I486" s="250" t="s">
        <v>3175</v>
      </c>
      <c r="J486" s="250"/>
      <c r="K486" s="250"/>
      <c r="L486" s="250" t="s">
        <v>269</v>
      </c>
      <c r="M486" s="250" t="s">
        <v>1521</v>
      </c>
      <c r="N486" s="250" t="s">
        <v>1521</v>
      </c>
      <c r="O486" s="250" t="s">
        <v>3176</v>
      </c>
      <c r="P486" s="188"/>
      <c r="Q486" s="188"/>
      <c r="R486" s="188"/>
    </row>
    <row r="487" spans="1:18" ht="135">
      <c r="A487" s="249" t="s">
        <v>972</v>
      </c>
      <c r="B487" s="250" t="s">
        <v>970</v>
      </c>
      <c r="C487" s="250" t="s">
        <v>365</v>
      </c>
      <c r="D487" s="250" t="s">
        <v>3177</v>
      </c>
      <c r="E487" s="250"/>
      <c r="F487" s="250"/>
      <c r="G487" s="250" t="s">
        <v>3178</v>
      </c>
      <c r="H487" s="250" t="s">
        <v>3179</v>
      </c>
      <c r="I487" s="250" t="s">
        <v>3180</v>
      </c>
      <c r="J487" s="250"/>
      <c r="K487" s="250"/>
      <c r="L487" s="250" t="s">
        <v>286</v>
      </c>
      <c r="M487" s="250"/>
      <c r="N487" s="250"/>
      <c r="O487" s="250"/>
      <c r="P487" s="188" t="s">
        <v>3181</v>
      </c>
      <c r="Q487" s="188" t="s">
        <v>2651</v>
      </c>
      <c r="R487" s="188"/>
    </row>
    <row r="488" spans="1:18" ht="81">
      <c r="A488" s="249" t="s">
        <v>974</v>
      </c>
      <c r="B488" s="250" t="s">
        <v>970</v>
      </c>
      <c r="C488" s="250" t="s">
        <v>365</v>
      </c>
      <c r="D488" s="250" t="s">
        <v>975</v>
      </c>
      <c r="E488" s="250"/>
      <c r="F488" s="250"/>
      <c r="G488" s="250" t="s">
        <v>3178</v>
      </c>
      <c r="H488" s="250" t="s">
        <v>3179</v>
      </c>
      <c r="I488" s="250" t="s">
        <v>3182</v>
      </c>
      <c r="J488" s="250"/>
      <c r="K488" s="250"/>
      <c r="L488" s="250" t="s">
        <v>286</v>
      </c>
      <c r="M488" s="250"/>
      <c r="N488" s="250"/>
      <c r="O488" s="250"/>
      <c r="P488" s="188" t="s">
        <v>3181</v>
      </c>
      <c r="Q488" s="188" t="s">
        <v>2651</v>
      </c>
      <c r="R488" s="188"/>
    </row>
    <row r="489" spans="1:18" ht="81">
      <c r="A489" s="249" t="s">
        <v>1324</v>
      </c>
      <c r="B489" s="250" t="s">
        <v>970</v>
      </c>
      <c r="C489" s="250" t="s">
        <v>365</v>
      </c>
      <c r="D489" s="250" t="s">
        <v>1325</v>
      </c>
      <c r="E489" s="250"/>
      <c r="F489" s="250"/>
      <c r="G489" s="250" t="s">
        <v>3183</v>
      </c>
      <c r="H489" s="250" t="s">
        <v>1666</v>
      </c>
      <c r="I489" s="250" t="s">
        <v>3184</v>
      </c>
      <c r="J489" s="250"/>
      <c r="K489" s="250"/>
      <c r="L489" s="250" t="s">
        <v>286</v>
      </c>
      <c r="M489" s="250"/>
      <c r="N489" s="250"/>
      <c r="O489" s="250"/>
      <c r="P489" s="188" t="s">
        <v>3181</v>
      </c>
      <c r="Q489" s="188" t="s">
        <v>1509</v>
      </c>
      <c r="R489" s="188"/>
    </row>
    <row r="490" spans="1:18" ht="81">
      <c r="A490" s="249" t="s">
        <v>976</v>
      </c>
      <c r="B490" s="250" t="s">
        <v>970</v>
      </c>
      <c r="C490" s="250" t="s">
        <v>365</v>
      </c>
      <c r="D490" s="250" t="s">
        <v>977</v>
      </c>
      <c r="E490" s="250" t="s">
        <v>3185</v>
      </c>
      <c r="F490" s="250" t="s">
        <v>3186</v>
      </c>
      <c r="G490" s="250" t="s">
        <v>3187</v>
      </c>
      <c r="H490" s="250" t="s">
        <v>1759</v>
      </c>
      <c r="I490" s="250" t="s">
        <v>3188</v>
      </c>
      <c r="J490" s="250" t="s">
        <v>3189</v>
      </c>
      <c r="K490" s="250" t="s">
        <v>3190</v>
      </c>
      <c r="L490" s="250" t="s">
        <v>286</v>
      </c>
      <c r="M490" s="250"/>
      <c r="N490" s="250"/>
      <c r="O490" s="250"/>
      <c r="P490" s="188" t="s">
        <v>3181</v>
      </c>
      <c r="Q490" s="188" t="s">
        <v>1509</v>
      </c>
      <c r="R490" s="188"/>
    </row>
    <row r="491" spans="1:18" ht="99.75">
      <c r="A491" s="249" t="s">
        <v>978</v>
      </c>
      <c r="B491" s="250" t="s">
        <v>970</v>
      </c>
      <c r="C491" s="250" t="s">
        <v>278</v>
      </c>
      <c r="D491" s="250" t="s">
        <v>979</v>
      </c>
      <c r="E491" s="250"/>
      <c r="F491" s="250"/>
      <c r="G491" s="250" t="s">
        <v>3173</v>
      </c>
      <c r="H491" s="250" t="s">
        <v>2761</v>
      </c>
      <c r="I491" s="250" t="s">
        <v>3191</v>
      </c>
      <c r="J491" s="250"/>
      <c r="K491" s="250"/>
      <c r="L491" s="250" t="s">
        <v>286</v>
      </c>
      <c r="M491" s="250"/>
      <c r="N491" s="250"/>
      <c r="O491" s="250"/>
      <c r="P491" s="188" t="s">
        <v>3192</v>
      </c>
      <c r="Q491" s="188" t="s">
        <v>317</v>
      </c>
      <c r="R491" s="188" t="s">
        <v>3193</v>
      </c>
    </row>
    <row r="492" spans="1:18" ht="121.5">
      <c r="A492" s="249" t="s">
        <v>980</v>
      </c>
      <c r="B492" s="250" t="s">
        <v>970</v>
      </c>
      <c r="C492" s="250" t="s">
        <v>981</v>
      </c>
      <c r="D492" s="250" t="s">
        <v>982</v>
      </c>
      <c r="E492" s="250"/>
      <c r="F492" s="250"/>
      <c r="G492" s="250" t="s">
        <v>3173</v>
      </c>
      <c r="H492" s="250" t="s">
        <v>3194</v>
      </c>
      <c r="I492" s="250" t="s">
        <v>3195</v>
      </c>
      <c r="J492" s="250"/>
      <c r="K492" s="250"/>
      <c r="L492" s="250" t="s">
        <v>269</v>
      </c>
      <c r="M492" s="250" t="s">
        <v>3196</v>
      </c>
      <c r="N492" s="250" t="s">
        <v>1509</v>
      </c>
      <c r="O492" s="250"/>
      <c r="P492" s="188"/>
      <c r="Q492" s="188"/>
      <c r="R492" s="188"/>
    </row>
    <row r="493" spans="1:18" ht="121.5">
      <c r="A493" s="249" t="s">
        <v>3197</v>
      </c>
      <c r="B493" s="250" t="s">
        <v>970</v>
      </c>
      <c r="C493" s="250" t="s">
        <v>981</v>
      </c>
      <c r="D493" s="250" t="s">
        <v>3198</v>
      </c>
      <c r="E493" s="250"/>
      <c r="F493" s="250"/>
      <c r="G493" s="250" t="s">
        <v>3187</v>
      </c>
      <c r="H493" s="250" t="s">
        <v>3199</v>
      </c>
      <c r="I493" s="250" t="s">
        <v>3200</v>
      </c>
      <c r="J493" s="250"/>
      <c r="K493" s="250"/>
      <c r="L493" s="250" t="s">
        <v>269</v>
      </c>
      <c r="M493" s="250" t="s">
        <v>3201</v>
      </c>
      <c r="N493" s="250" t="s">
        <v>1509</v>
      </c>
      <c r="O493" s="250"/>
      <c r="P493" s="188" t="s">
        <v>3201</v>
      </c>
      <c r="Q493" s="188" t="s">
        <v>3201</v>
      </c>
      <c r="R493" s="188" t="s">
        <v>3201</v>
      </c>
    </row>
    <row r="494" spans="1:18" ht="81">
      <c r="A494" s="249" t="s">
        <v>983</v>
      </c>
      <c r="B494" s="250" t="s">
        <v>970</v>
      </c>
      <c r="C494" s="250" t="s">
        <v>984</v>
      </c>
      <c r="D494" s="250" t="s">
        <v>985</v>
      </c>
      <c r="E494" s="250" t="s">
        <v>3202</v>
      </c>
      <c r="F494" s="250" t="s">
        <v>3203</v>
      </c>
      <c r="G494" s="250" t="s">
        <v>3173</v>
      </c>
      <c r="H494" s="250" t="s">
        <v>3204</v>
      </c>
      <c r="I494" s="250" t="s">
        <v>3205</v>
      </c>
      <c r="J494" s="250" t="s">
        <v>3206</v>
      </c>
      <c r="K494" s="250" t="s">
        <v>3207</v>
      </c>
      <c r="L494" s="250" t="s">
        <v>269</v>
      </c>
      <c r="M494" s="250" t="s">
        <v>3208</v>
      </c>
      <c r="N494" s="250" t="s">
        <v>1509</v>
      </c>
      <c r="O494" s="250"/>
      <c r="P494" s="188"/>
      <c r="Q494" s="188"/>
      <c r="R494" s="188"/>
    </row>
    <row r="495" spans="1:18" ht="148.5">
      <c r="A495" s="249" t="s">
        <v>1326</v>
      </c>
      <c r="B495" s="250" t="s">
        <v>970</v>
      </c>
      <c r="C495" s="250" t="s">
        <v>984</v>
      </c>
      <c r="D495" s="250" t="s">
        <v>985</v>
      </c>
      <c r="E495" s="250" t="s">
        <v>3209</v>
      </c>
      <c r="F495" s="250" t="s">
        <v>3210</v>
      </c>
      <c r="G495" s="250" t="s">
        <v>3173</v>
      </c>
      <c r="H495" s="250" t="s">
        <v>3204</v>
      </c>
      <c r="I495" s="250" t="s">
        <v>3205</v>
      </c>
      <c r="J495" s="250" t="s">
        <v>3211</v>
      </c>
      <c r="K495" s="250" t="s">
        <v>3212</v>
      </c>
      <c r="L495" s="250" t="s">
        <v>1578</v>
      </c>
      <c r="M495" s="250" t="s">
        <v>3208</v>
      </c>
      <c r="N495" s="250" t="s">
        <v>1509</v>
      </c>
      <c r="O495" s="250"/>
      <c r="P495" s="188" t="s">
        <v>3213</v>
      </c>
      <c r="Q495" s="188" t="s">
        <v>1509</v>
      </c>
      <c r="R495" s="188"/>
    </row>
    <row r="496" spans="1:18" ht="108">
      <c r="A496" s="249" t="s">
        <v>986</v>
      </c>
      <c r="B496" s="250" t="s">
        <v>970</v>
      </c>
      <c r="C496" s="250" t="s">
        <v>987</v>
      </c>
      <c r="D496" s="250" t="s">
        <v>988</v>
      </c>
      <c r="E496" s="250"/>
      <c r="F496" s="250"/>
      <c r="G496" s="250" t="s">
        <v>3173</v>
      </c>
      <c r="H496" s="250" t="s">
        <v>3214</v>
      </c>
      <c r="I496" s="250" t="s">
        <v>3215</v>
      </c>
      <c r="J496" s="250"/>
      <c r="K496" s="250"/>
      <c r="L496" s="250" t="s">
        <v>286</v>
      </c>
      <c r="M496" s="250"/>
      <c r="N496" s="250"/>
      <c r="O496" s="250"/>
      <c r="P496" s="188" t="s">
        <v>3216</v>
      </c>
      <c r="Q496" s="188" t="s">
        <v>1509</v>
      </c>
      <c r="R496" s="188"/>
    </row>
    <row r="497" spans="1:18" ht="202.5">
      <c r="A497" s="249" t="s">
        <v>989</v>
      </c>
      <c r="B497" s="250" t="s">
        <v>990</v>
      </c>
      <c r="C497" s="250" t="s">
        <v>248</v>
      </c>
      <c r="D497" s="250" t="s">
        <v>991</v>
      </c>
      <c r="E497" s="250"/>
      <c r="F497" s="250"/>
      <c r="G497" s="250" t="s">
        <v>3217</v>
      </c>
      <c r="H497" s="250" t="s">
        <v>1925</v>
      </c>
      <c r="I497" s="250" t="s">
        <v>3218</v>
      </c>
      <c r="J497" s="250"/>
      <c r="K497" s="250"/>
      <c r="L497" s="250" t="s">
        <v>269</v>
      </c>
      <c r="M497" s="250" t="s">
        <v>3219</v>
      </c>
      <c r="N497" s="250" t="s">
        <v>1509</v>
      </c>
      <c r="O497" s="250"/>
      <c r="P497" s="188"/>
      <c r="Q497" s="188"/>
      <c r="R497" s="188"/>
    </row>
    <row r="498" spans="1:18" ht="175.5">
      <c r="A498" s="249" t="s">
        <v>1327</v>
      </c>
      <c r="B498" s="250" t="s">
        <v>990</v>
      </c>
      <c r="C498" s="250" t="s">
        <v>1328</v>
      </c>
      <c r="D498" s="250" t="s">
        <v>1329</v>
      </c>
      <c r="E498" s="250"/>
      <c r="F498" s="250"/>
      <c r="G498" s="250" t="s">
        <v>3220</v>
      </c>
      <c r="H498" s="250" t="s">
        <v>1925</v>
      </c>
      <c r="I498" s="250" t="s">
        <v>3221</v>
      </c>
      <c r="J498" s="250"/>
      <c r="K498" s="250"/>
      <c r="L498" s="250" t="s">
        <v>1578</v>
      </c>
      <c r="M498" s="250" t="s">
        <v>3222</v>
      </c>
      <c r="N498" s="250" t="s">
        <v>1509</v>
      </c>
      <c r="O498" s="250"/>
      <c r="P498" s="188" t="s">
        <v>3222</v>
      </c>
      <c r="Q498" s="188" t="s">
        <v>1509</v>
      </c>
      <c r="R498" s="188"/>
    </row>
    <row r="499" spans="1:18" ht="202.5">
      <c r="A499" s="249" t="s">
        <v>992</v>
      </c>
      <c r="B499" s="250" t="s">
        <v>990</v>
      </c>
      <c r="C499" s="250" t="s">
        <v>993</v>
      </c>
      <c r="D499" s="250" t="s">
        <v>994</v>
      </c>
      <c r="E499" s="250"/>
      <c r="F499" s="250" t="s">
        <v>3223</v>
      </c>
      <c r="G499" s="250" t="s">
        <v>3220</v>
      </c>
      <c r="H499" s="250" t="s">
        <v>1925</v>
      </c>
      <c r="I499" s="250" t="s">
        <v>3224</v>
      </c>
      <c r="J499" s="250"/>
      <c r="K499" s="250" t="s">
        <v>3225</v>
      </c>
      <c r="L499" s="250" t="s">
        <v>269</v>
      </c>
      <c r="M499" s="250" t="s">
        <v>3222</v>
      </c>
      <c r="N499" s="250" t="s">
        <v>1509</v>
      </c>
      <c r="O499" s="250"/>
      <c r="P499" s="188" t="s">
        <v>3222</v>
      </c>
      <c r="Q499" s="188" t="s">
        <v>1509</v>
      </c>
      <c r="R499" s="188"/>
    </row>
    <row r="500" spans="1:18" ht="171">
      <c r="A500" s="249" t="s">
        <v>995</v>
      </c>
      <c r="B500" s="250" t="s">
        <v>996</v>
      </c>
      <c r="C500" s="250" t="s">
        <v>944</v>
      </c>
      <c r="D500" s="250"/>
      <c r="E500" s="250"/>
      <c r="F500" s="250"/>
      <c r="G500" s="250" t="s">
        <v>3226</v>
      </c>
      <c r="H500" s="250" t="s">
        <v>1470</v>
      </c>
      <c r="I500" s="250"/>
      <c r="J500" s="250"/>
      <c r="K500" s="250"/>
      <c r="L500" s="250" t="s">
        <v>286</v>
      </c>
      <c r="M500" s="250"/>
      <c r="N500" s="250"/>
      <c r="O500" s="250"/>
      <c r="P500" s="188" t="s">
        <v>3227</v>
      </c>
      <c r="Q500" s="188" t="s">
        <v>1509</v>
      </c>
      <c r="R500" s="188"/>
    </row>
    <row r="501" spans="1:18" ht="108">
      <c r="A501" s="249" t="s">
        <v>997</v>
      </c>
      <c r="B501" s="250" t="s">
        <v>996</v>
      </c>
      <c r="C501" s="250" t="s">
        <v>944</v>
      </c>
      <c r="D501" s="250"/>
      <c r="E501" s="250"/>
      <c r="F501" s="250"/>
      <c r="G501" s="250" t="s">
        <v>3226</v>
      </c>
      <c r="H501" s="250" t="s">
        <v>1470</v>
      </c>
      <c r="I501" s="250"/>
      <c r="J501" s="250"/>
      <c r="K501" s="250"/>
      <c r="L501" s="250" t="s">
        <v>286</v>
      </c>
      <c r="M501" s="250"/>
      <c r="N501" s="250"/>
      <c r="O501" s="250"/>
      <c r="P501" s="188" t="s">
        <v>3228</v>
      </c>
      <c r="Q501" s="188" t="s">
        <v>1509</v>
      </c>
      <c r="R501" s="188"/>
    </row>
    <row r="502" spans="1:18" ht="156.75">
      <c r="A502" s="249" t="s">
        <v>998</v>
      </c>
      <c r="B502" s="250" t="s">
        <v>999</v>
      </c>
      <c r="C502" s="250" t="s">
        <v>1000</v>
      </c>
      <c r="D502" s="250"/>
      <c r="E502" s="250"/>
      <c r="F502" s="250"/>
      <c r="G502" s="250" t="s">
        <v>3229</v>
      </c>
      <c r="H502" s="250" t="s">
        <v>3230</v>
      </c>
      <c r="I502" s="250" t="s">
        <v>3231</v>
      </c>
      <c r="J502" s="250"/>
      <c r="K502" s="250"/>
      <c r="L502" s="250" t="s">
        <v>286</v>
      </c>
      <c r="M502" s="250"/>
      <c r="N502" s="250"/>
      <c r="O502" s="250"/>
      <c r="P502" s="188" t="s">
        <v>3232</v>
      </c>
      <c r="Q502" s="188" t="s">
        <v>250</v>
      </c>
      <c r="R502" s="188"/>
    </row>
    <row r="503" spans="1:18" ht="189">
      <c r="A503" s="249" t="s">
        <v>1001</v>
      </c>
      <c r="B503" s="250" t="s">
        <v>999</v>
      </c>
      <c r="C503" s="250" t="s">
        <v>1002</v>
      </c>
      <c r="D503" s="250" t="s">
        <v>1003</v>
      </c>
      <c r="E503" s="250"/>
      <c r="F503" s="250"/>
      <c r="G503" s="250" t="s">
        <v>3229</v>
      </c>
      <c r="H503" s="250" t="s">
        <v>3233</v>
      </c>
      <c r="I503" s="250" t="s">
        <v>3234</v>
      </c>
      <c r="J503" s="250"/>
      <c r="K503" s="250"/>
      <c r="L503" s="250" t="s">
        <v>269</v>
      </c>
      <c r="M503" s="250" t="s">
        <v>3235</v>
      </c>
      <c r="N503" s="250" t="s">
        <v>393</v>
      </c>
      <c r="O503" s="250"/>
      <c r="P503" s="188"/>
      <c r="Q503" s="188"/>
      <c r="R503" s="188"/>
    </row>
    <row r="504" spans="1:18" ht="148.5">
      <c r="A504" s="249" t="s">
        <v>3236</v>
      </c>
      <c r="B504" s="250" t="s">
        <v>999</v>
      </c>
      <c r="C504" s="250" t="s">
        <v>1018</v>
      </c>
      <c r="D504" s="250" t="s">
        <v>3237</v>
      </c>
      <c r="E504" s="250"/>
      <c r="F504" s="250"/>
      <c r="G504" s="250" t="s">
        <v>3229</v>
      </c>
      <c r="H504" s="250" t="s">
        <v>3238</v>
      </c>
      <c r="I504" s="250" t="s">
        <v>3239</v>
      </c>
      <c r="J504" s="250"/>
      <c r="K504" s="250"/>
      <c r="L504" s="250" t="s">
        <v>286</v>
      </c>
      <c r="M504" s="250"/>
      <c r="N504" s="250"/>
      <c r="O504" s="250"/>
      <c r="P504" s="188" t="s">
        <v>3240</v>
      </c>
      <c r="Q504" s="188" t="s">
        <v>393</v>
      </c>
      <c r="R504" s="188"/>
    </row>
    <row r="505" spans="1:18" ht="162">
      <c r="A505" s="249" t="s">
        <v>1004</v>
      </c>
      <c r="B505" s="250" t="s">
        <v>999</v>
      </c>
      <c r="C505" s="250" t="s">
        <v>1005</v>
      </c>
      <c r="D505" s="250" t="s">
        <v>1006</v>
      </c>
      <c r="E505" s="250"/>
      <c r="F505" s="250" t="s">
        <v>3241</v>
      </c>
      <c r="G505" s="250" t="s">
        <v>3229</v>
      </c>
      <c r="H505" s="250" t="s">
        <v>3242</v>
      </c>
      <c r="I505" s="250" t="s">
        <v>3243</v>
      </c>
      <c r="J505" s="250"/>
      <c r="K505" s="250" t="s">
        <v>3244</v>
      </c>
      <c r="L505" s="250" t="s">
        <v>269</v>
      </c>
      <c r="M505" s="250" t="s">
        <v>250</v>
      </c>
      <c r="N505" s="250" t="s">
        <v>267</v>
      </c>
      <c r="O505" s="250"/>
      <c r="P505" s="188"/>
      <c r="Q505" s="188"/>
      <c r="R505" s="188"/>
    </row>
    <row r="506" spans="1:18" ht="148.5">
      <c r="A506" s="249" t="s">
        <v>1007</v>
      </c>
      <c r="B506" s="250" t="s">
        <v>999</v>
      </c>
      <c r="C506" s="250" t="s">
        <v>1008</v>
      </c>
      <c r="D506" s="250"/>
      <c r="E506" s="250" t="s">
        <v>3245</v>
      </c>
      <c r="F506" s="250" t="s">
        <v>3246</v>
      </c>
      <c r="G506" s="250" t="s">
        <v>3229</v>
      </c>
      <c r="H506" s="250" t="s">
        <v>3247</v>
      </c>
      <c r="I506" s="250"/>
      <c r="J506" s="250" t="s">
        <v>3248</v>
      </c>
      <c r="K506" s="250" t="s">
        <v>3249</v>
      </c>
      <c r="L506" s="250" t="s">
        <v>252</v>
      </c>
      <c r="M506" s="250">
        <v>45078</v>
      </c>
      <c r="N506" s="250" t="s">
        <v>393</v>
      </c>
      <c r="O506" s="250"/>
      <c r="P506" s="188">
        <v>45047</v>
      </c>
      <c r="Q506" s="188" t="s">
        <v>393</v>
      </c>
      <c r="R506" s="188"/>
    </row>
    <row r="507" spans="1:18" ht="148.5">
      <c r="A507" s="249" t="s">
        <v>1009</v>
      </c>
      <c r="B507" s="250" t="s">
        <v>999</v>
      </c>
      <c r="C507" s="250" t="s">
        <v>1008</v>
      </c>
      <c r="D507" s="250"/>
      <c r="E507" s="250" t="s">
        <v>3250</v>
      </c>
      <c r="F507" s="250" t="s">
        <v>3251</v>
      </c>
      <c r="G507" s="250" t="s">
        <v>3229</v>
      </c>
      <c r="H507" s="250" t="s">
        <v>3247</v>
      </c>
      <c r="I507" s="250"/>
      <c r="J507" s="250" t="s">
        <v>3252</v>
      </c>
      <c r="K507" s="250" t="s">
        <v>3253</v>
      </c>
      <c r="L507" s="250" t="s">
        <v>252</v>
      </c>
      <c r="M507" s="250">
        <v>45108</v>
      </c>
      <c r="N507" s="250" t="s">
        <v>393</v>
      </c>
      <c r="O507" s="250"/>
      <c r="P507" s="188">
        <v>45078</v>
      </c>
      <c r="Q507" s="188" t="s">
        <v>393</v>
      </c>
      <c r="R507" s="188"/>
    </row>
    <row r="508" spans="1:18" ht="135">
      <c r="A508" s="249" t="s">
        <v>1010</v>
      </c>
      <c r="B508" s="250" t="s">
        <v>1011</v>
      </c>
      <c r="C508" s="250" t="s">
        <v>1012</v>
      </c>
      <c r="D508" s="250" t="s">
        <v>1013</v>
      </c>
      <c r="E508" s="250" t="s">
        <v>3254</v>
      </c>
      <c r="F508" s="250" t="s">
        <v>3255</v>
      </c>
      <c r="G508" s="250" t="s">
        <v>3256</v>
      </c>
      <c r="H508" s="250" t="s">
        <v>3257</v>
      </c>
      <c r="I508" s="250" t="s">
        <v>3258</v>
      </c>
      <c r="J508" s="250" t="s">
        <v>3259</v>
      </c>
      <c r="K508" s="250" t="s">
        <v>3260</v>
      </c>
      <c r="L508" s="250" t="s">
        <v>286</v>
      </c>
      <c r="M508" s="250"/>
      <c r="N508" s="250"/>
      <c r="O508" s="250"/>
      <c r="P508" s="188" t="s">
        <v>3261</v>
      </c>
      <c r="Q508" s="188" t="s">
        <v>393</v>
      </c>
      <c r="R508" s="188"/>
    </row>
    <row r="509" spans="1:18" ht="67.5">
      <c r="A509" s="249" t="s">
        <v>1014</v>
      </c>
      <c r="B509" s="250" t="s">
        <v>1011</v>
      </c>
      <c r="C509" s="250" t="s">
        <v>1015</v>
      </c>
      <c r="D509" s="250" t="s">
        <v>1016</v>
      </c>
      <c r="E509" s="250"/>
      <c r="F509" s="250"/>
      <c r="G509" s="250" t="s">
        <v>3256</v>
      </c>
      <c r="H509" s="250" t="s">
        <v>3262</v>
      </c>
      <c r="I509" s="250" t="s">
        <v>3263</v>
      </c>
      <c r="J509" s="250"/>
      <c r="K509" s="250"/>
      <c r="L509" s="250" t="s">
        <v>269</v>
      </c>
      <c r="M509" s="250" t="s">
        <v>3264</v>
      </c>
      <c r="N509" s="250" t="s">
        <v>393</v>
      </c>
      <c r="O509" s="250" t="s">
        <v>3265</v>
      </c>
      <c r="P509" s="188" t="s">
        <v>3264</v>
      </c>
      <c r="Q509" s="188"/>
      <c r="R509" s="188"/>
    </row>
    <row r="510" spans="1:18" ht="216">
      <c r="A510" s="249" t="s">
        <v>1017</v>
      </c>
      <c r="B510" s="250" t="s">
        <v>1011</v>
      </c>
      <c r="C510" s="250" t="s">
        <v>1018</v>
      </c>
      <c r="D510" s="250" t="s">
        <v>1019</v>
      </c>
      <c r="E510" s="250" t="s">
        <v>3266</v>
      </c>
      <c r="F510" s="250" t="s">
        <v>3267</v>
      </c>
      <c r="G510" s="250" t="s">
        <v>3256</v>
      </c>
      <c r="H510" s="250" t="s">
        <v>3262</v>
      </c>
      <c r="I510" s="250" t="s">
        <v>3268</v>
      </c>
      <c r="J510" s="250"/>
      <c r="K510" s="250" t="s">
        <v>3269</v>
      </c>
      <c r="L510" s="250" t="s">
        <v>269</v>
      </c>
      <c r="M510" s="250" t="s">
        <v>3264</v>
      </c>
      <c r="N510" s="250" t="s">
        <v>393</v>
      </c>
      <c r="O510" s="250" t="s">
        <v>3270</v>
      </c>
      <c r="P510" s="188" t="s">
        <v>3264</v>
      </c>
      <c r="Q510" s="188"/>
      <c r="R510" s="188"/>
    </row>
    <row r="511" spans="1:18" ht="94.5">
      <c r="A511" s="249" t="s">
        <v>1020</v>
      </c>
      <c r="B511" s="250" t="s">
        <v>1011</v>
      </c>
      <c r="C511" s="250" t="s">
        <v>1021</v>
      </c>
      <c r="D511" s="250" t="s">
        <v>1022</v>
      </c>
      <c r="E511" s="250"/>
      <c r="F511" s="250"/>
      <c r="G511" s="250" t="s">
        <v>3256</v>
      </c>
      <c r="H511" s="250" t="s">
        <v>3271</v>
      </c>
      <c r="I511" s="250" t="s">
        <v>3272</v>
      </c>
      <c r="J511" s="250"/>
      <c r="K511" s="250"/>
      <c r="L511" s="250" t="s">
        <v>269</v>
      </c>
      <c r="M511" s="250" t="s">
        <v>3273</v>
      </c>
      <c r="N511" s="250" t="s">
        <v>393</v>
      </c>
      <c r="O511" s="250" t="s">
        <v>3274</v>
      </c>
      <c r="P511" s="188"/>
      <c r="Q511" s="188"/>
      <c r="R511" s="188"/>
    </row>
    <row r="512" spans="1:18" ht="135">
      <c r="A512" s="249" t="s">
        <v>1023</v>
      </c>
      <c r="B512" s="250" t="s">
        <v>1011</v>
      </c>
      <c r="C512" s="250" t="s">
        <v>1021</v>
      </c>
      <c r="D512" s="250" t="s">
        <v>1024</v>
      </c>
      <c r="E512" s="250"/>
      <c r="F512" s="250"/>
      <c r="G512" s="250" t="s">
        <v>3256</v>
      </c>
      <c r="H512" s="250" t="s">
        <v>3271</v>
      </c>
      <c r="I512" s="250" t="s">
        <v>3275</v>
      </c>
      <c r="J512" s="250"/>
      <c r="K512" s="250"/>
      <c r="L512" s="250" t="s">
        <v>269</v>
      </c>
      <c r="M512" s="250" t="s">
        <v>3273</v>
      </c>
      <c r="N512" s="250" t="s">
        <v>393</v>
      </c>
      <c r="O512" s="250" t="s">
        <v>3274</v>
      </c>
      <c r="P512" s="188"/>
      <c r="Q512" s="188"/>
      <c r="R512" s="188"/>
    </row>
    <row r="513" spans="1:18" ht="108">
      <c r="A513" s="249" t="s">
        <v>1025</v>
      </c>
      <c r="B513" s="250" t="s">
        <v>1011</v>
      </c>
      <c r="C513" s="250" t="s">
        <v>1021</v>
      </c>
      <c r="D513" s="250" t="s">
        <v>1026</v>
      </c>
      <c r="E513" s="250"/>
      <c r="F513" s="250"/>
      <c r="G513" s="250" t="s">
        <v>3256</v>
      </c>
      <c r="H513" s="250" t="s">
        <v>3271</v>
      </c>
      <c r="I513" s="250" t="s">
        <v>3276</v>
      </c>
      <c r="J513" s="250"/>
      <c r="K513" s="250"/>
      <c r="L513" s="250" t="s">
        <v>269</v>
      </c>
      <c r="M513" s="250" t="s">
        <v>3273</v>
      </c>
      <c r="N513" s="250" t="s">
        <v>393</v>
      </c>
      <c r="O513" s="250" t="s">
        <v>3274</v>
      </c>
      <c r="P513" s="188"/>
      <c r="Q513" s="188"/>
      <c r="R513" s="188"/>
    </row>
    <row r="514" spans="1:18" ht="94.5">
      <c r="A514" s="249" t="s">
        <v>1330</v>
      </c>
      <c r="B514" s="250" t="s">
        <v>1011</v>
      </c>
      <c r="C514" s="250" t="s">
        <v>1331</v>
      </c>
      <c r="D514" s="250" t="s">
        <v>1332</v>
      </c>
      <c r="E514" s="250" t="s">
        <v>3277</v>
      </c>
      <c r="F514" s="250" t="s">
        <v>3278</v>
      </c>
      <c r="G514" s="250" t="s">
        <v>3256</v>
      </c>
      <c r="H514" s="250" t="s">
        <v>3279</v>
      </c>
      <c r="I514" s="250" t="s">
        <v>3280</v>
      </c>
      <c r="J514" s="250" t="s">
        <v>3281</v>
      </c>
      <c r="K514" s="250" t="s">
        <v>3278</v>
      </c>
      <c r="L514" s="250" t="s">
        <v>286</v>
      </c>
      <c r="M514" s="250" t="s">
        <v>1333</v>
      </c>
      <c r="N514" s="250" t="s">
        <v>1333</v>
      </c>
      <c r="O514" s="250" t="s">
        <v>1333</v>
      </c>
      <c r="P514" s="188" t="s">
        <v>3282</v>
      </c>
      <c r="Q514" s="188" t="s">
        <v>393</v>
      </c>
      <c r="R514" s="188"/>
    </row>
    <row r="515" spans="1:18" ht="94.5">
      <c r="A515" s="249" t="s">
        <v>1335</v>
      </c>
      <c r="B515" s="250" t="s">
        <v>1011</v>
      </c>
      <c r="C515" s="250" t="s">
        <v>1331</v>
      </c>
      <c r="D515" s="250" t="s">
        <v>1332</v>
      </c>
      <c r="E515" s="250" t="s">
        <v>3283</v>
      </c>
      <c r="F515" s="250" t="s">
        <v>3284</v>
      </c>
      <c r="G515" s="250" t="s">
        <v>3256</v>
      </c>
      <c r="H515" s="250" t="s">
        <v>3279</v>
      </c>
      <c r="I515" s="250" t="s">
        <v>3280</v>
      </c>
      <c r="J515" s="250" t="s">
        <v>3285</v>
      </c>
      <c r="K515" s="250" t="s">
        <v>3284</v>
      </c>
      <c r="L515" s="250" t="s">
        <v>286</v>
      </c>
      <c r="M515" s="250" t="s">
        <v>1333</v>
      </c>
      <c r="N515" s="250" t="s">
        <v>1333</v>
      </c>
      <c r="O515" s="250" t="s">
        <v>1333</v>
      </c>
      <c r="P515" s="188" t="s">
        <v>3282</v>
      </c>
      <c r="Q515" s="188" t="s">
        <v>393</v>
      </c>
      <c r="R515" s="188"/>
    </row>
    <row r="516" spans="1:18" ht="81">
      <c r="A516" s="249" t="s">
        <v>1027</v>
      </c>
      <c r="B516" s="250" t="s">
        <v>1011</v>
      </c>
      <c r="C516" s="250" t="s">
        <v>1028</v>
      </c>
      <c r="D516" s="250" t="s">
        <v>812</v>
      </c>
      <c r="E516" s="250"/>
      <c r="F516" s="250"/>
      <c r="G516" s="250" t="s">
        <v>3256</v>
      </c>
      <c r="H516" s="250" t="s">
        <v>3286</v>
      </c>
      <c r="I516" s="250" t="s">
        <v>1760</v>
      </c>
      <c r="J516" s="250"/>
      <c r="K516" s="250"/>
      <c r="L516" s="250" t="s">
        <v>286</v>
      </c>
      <c r="M516" s="250"/>
      <c r="N516" s="250"/>
      <c r="O516" s="250"/>
      <c r="P516" s="188" t="s">
        <v>3287</v>
      </c>
      <c r="Q516" s="188" t="s">
        <v>393</v>
      </c>
      <c r="R516" s="188"/>
    </row>
    <row r="517" spans="1:18" ht="81">
      <c r="A517" s="249" t="s">
        <v>1029</v>
      </c>
      <c r="B517" s="250" t="s">
        <v>1011</v>
      </c>
      <c r="C517" s="250" t="s">
        <v>1028</v>
      </c>
      <c r="D517" s="250" t="s">
        <v>1030</v>
      </c>
      <c r="E517" s="250"/>
      <c r="F517" s="250"/>
      <c r="G517" s="250" t="s">
        <v>3256</v>
      </c>
      <c r="H517" s="250" t="s">
        <v>3286</v>
      </c>
      <c r="I517" s="250" t="s">
        <v>3288</v>
      </c>
      <c r="J517" s="250"/>
      <c r="K517" s="250"/>
      <c r="L517" s="250" t="s">
        <v>286</v>
      </c>
      <c r="M517" s="250"/>
      <c r="N517" s="250"/>
      <c r="O517" s="250"/>
      <c r="P517" s="188" t="s">
        <v>3287</v>
      </c>
      <c r="Q517" s="188" t="s">
        <v>393</v>
      </c>
      <c r="R517" s="188"/>
    </row>
    <row r="518" spans="1:18" ht="94.5">
      <c r="A518" s="249" t="s">
        <v>3289</v>
      </c>
      <c r="B518" s="250" t="s">
        <v>1011</v>
      </c>
      <c r="C518" s="250" t="s">
        <v>349</v>
      </c>
      <c r="D518" s="250" t="s">
        <v>3290</v>
      </c>
      <c r="E518" s="250"/>
      <c r="F518" s="250"/>
      <c r="G518" s="250" t="s">
        <v>3256</v>
      </c>
      <c r="H518" s="250" t="s">
        <v>3286</v>
      </c>
      <c r="I518" s="250" t="s">
        <v>3291</v>
      </c>
      <c r="J518" s="250"/>
      <c r="K518" s="250"/>
      <c r="L518" s="250" t="s">
        <v>286</v>
      </c>
      <c r="M518" s="250"/>
      <c r="N518" s="250"/>
      <c r="O518" s="250"/>
      <c r="P518" s="188" t="s">
        <v>3287</v>
      </c>
      <c r="Q518" s="188" t="s">
        <v>250</v>
      </c>
      <c r="R518" s="188"/>
    </row>
    <row r="519" spans="1:18" ht="135">
      <c r="A519" s="249" t="s">
        <v>3292</v>
      </c>
      <c r="B519" s="250" t="s">
        <v>1011</v>
      </c>
      <c r="C519" s="250" t="s">
        <v>349</v>
      </c>
      <c r="D519" s="250" t="s">
        <v>3293</v>
      </c>
      <c r="E519" s="250"/>
      <c r="F519" s="250"/>
      <c r="G519" s="250" t="s">
        <v>3256</v>
      </c>
      <c r="H519" s="250" t="s">
        <v>3286</v>
      </c>
      <c r="I519" s="250" t="s">
        <v>3294</v>
      </c>
      <c r="J519" s="250"/>
      <c r="K519" s="250"/>
      <c r="L519" s="250" t="s">
        <v>286</v>
      </c>
      <c r="M519" s="250"/>
      <c r="N519" s="250"/>
      <c r="O519" s="250"/>
      <c r="P519" s="188" t="s">
        <v>3287</v>
      </c>
      <c r="Q519" s="188" t="s">
        <v>250</v>
      </c>
      <c r="R519" s="188"/>
    </row>
    <row r="520" spans="1:18" ht="175.5">
      <c r="A520" s="249" t="s">
        <v>1336</v>
      </c>
      <c r="B520" s="250" t="s">
        <v>1011</v>
      </c>
      <c r="C520" s="250" t="s">
        <v>1337</v>
      </c>
      <c r="D520" s="250" t="s">
        <v>1338</v>
      </c>
      <c r="E520" s="250"/>
      <c r="F520" s="250"/>
      <c r="G520" s="250" t="s">
        <v>3256</v>
      </c>
      <c r="H520" s="250" t="s">
        <v>3295</v>
      </c>
      <c r="I520" s="250" t="s">
        <v>3296</v>
      </c>
      <c r="J520" s="250"/>
      <c r="K520" s="250"/>
      <c r="L520" s="250" t="s">
        <v>252</v>
      </c>
      <c r="M520" s="250" t="s">
        <v>3297</v>
      </c>
      <c r="N520" s="250" t="s">
        <v>393</v>
      </c>
      <c r="O520" s="250"/>
      <c r="P520" s="188" t="s">
        <v>3298</v>
      </c>
      <c r="Q520" s="188" t="s">
        <v>393</v>
      </c>
      <c r="R520" s="188"/>
    </row>
    <row r="521" spans="1:18" ht="175.5">
      <c r="A521" s="249" t="s">
        <v>1339</v>
      </c>
      <c r="B521" s="250" t="s">
        <v>1011</v>
      </c>
      <c r="C521" s="250" t="s">
        <v>1340</v>
      </c>
      <c r="D521" s="250" t="s">
        <v>1341</v>
      </c>
      <c r="E521" s="250"/>
      <c r="F521" s="250"/>
      <c r="G521" s="250" t="s">
        <v>3256</v>
      </c>
      <c r="H521" s="250" t="s">
        <v>3295</v>
      </c>
      <c r="I521" s="250" t="s">
        <v>3299</v>
      </c>
      <c r="J521" s="250"/>
      <c r="K521" s="250"/>
      <c r="L521" s="250" t="s">
        <v>252</v>
      </c>
      <c r="M521" s="250" t="s">
        <v>3297</v>
      </c>
      <c r="N521" s="250" t="s">
        <v>393</v>
      </c>
      <c r="O521" s="250"/>
      <c r="P521" s="188" t="s">
        <v>3298</v>
      </c>
      <c r="Q521" s="188" t="s">
        <v>393</v>
      </c>
      <c r="R521" s="188"/>
    </row>
    <row r="522" spans="1:18" ht="162">
      <c r="A522" s="249" t="s">
        <v>1031</v>
      </c>
      <c r="B522" s="250" t="s">
        <v>1011</v>
      </c>
      <c r="C522" s="250" t="s">
        <v>1032</v>
      </c>
      <c r="D522" s="250" t="s">
        <v>1033</v>
      </c>
      <c r="E522" s="250"/>
      <c r="F522" s="250"/>
      <c r="G522" s="250" t="s">
        <v>3256</v>
      </c>
      <c r="H522" s="250" t="s">
        <v>3300</v>
      </c>
      <c r="I522" s="250" t="s">
        <v>3301</v>
      </c>
      <c r="J522" s="250"/>
      <c r="K522" s="250"/>
      <c r="L522" s="250" t="s">
        <v>269</v>
      </c>
      <c r="M522" s="250" t="s">
        <v>3302</v>
      </c>
      <c r="N522" s="250" t="s">
        <v>393</v>
      </c>
      <c r="O522" s="250"/>
      <c r="P522" s="188"/>
      <c r="Q522" s="188"/>
      <c r="R522" s="188"/>
    </row>
    <row r="523" spans="1:18" ht="162">
      <c r="A523" s="249" t="s">
        <v>1342</v>
      </c>
      <c r="B523" s="250" t="s">
        <v>1011</v>
      </c>
      <c r="C523" s="250" t="s">
        <v>1032</v>
      </c>
      <c r="D523" s="250" t="s">
        <v>1033</v>
      </c>
      <c r="E523" s="250"/>
      <c r="F523" s="250"/>
      <c r="G523" s="250" t="s">
        <v>3256</v>
      </c>
      <c r="H523" s="250" t="s">
        <v>3300</v>
      </c>
      <c r="I523" s="250" t="s">
        <v>3301</v>
      </c>
      <c r="J523" s="250"/>
      <c r="K523" s="250"/>
      <c r="L523" s="250" t="s">
        <v>269</v>
      </c>
      <c r="M523" s="250" t="s">
        <v>3302</v>
      </c>
      <c r="N523" s="250" t="s">
        <v>393</v>
      </c>
      <c r="O523" s="250"/>
      <c r="P523" s="188"/>
      <c r="Q523" s="188"/>
      <c r="R523" s="188"/>
    </row>
    <row r="524" spans="1:18" ht="175.5">
      <c r="A524" s="249" t="s">
        <v>3303</v>
      </c>
      <c r="B524" s="250" t="s">
        <v>1011</v>
      </c>
      <c r="C524" s="250" t="s">
        <v>3304</v>
      </c>
      <c r="D524" s="250" t="s">
        <v>3305</v>
      </c>
      <c r="E524" s="250"/>
      <c r="F524" s="250"/>
      <c r="G524" s="250" t="s">
        <v>3256</v>
      </c>
      <c r="H524" s="250" t="s">
        <v>3306</v>
      </c>
      <c r="I524" s="250" t="s">
        <v>3307</v>
      </c>
      <c r="J524" s="250"/>
      <c r="K524" s="250"/>
      <c r="L524" s="250" t="s">
        <v>286</v>
      </c>
      <c r="M524" s="250"/>
      <c r="N524" s="250"/>
      <c r="O524" s="250"/>
      <c r="P524" s="188" t="s">
        <v>3308</v>
      </c>
      <c r="Q524" s="188" t="s">
        <v>393</v>
      </c>
      <c r="R524" s="188" t="s">
        <v>3309</v>
      </c>
    </row>
    <row r="525" spans="1:18" ht="148.5">
      <c r="A525" s="249" t="s">
        <v>1343</v>
      </c>
      <c r="B525" s="250" t="s">
        <v>1011</v>
      </c>
      <c r="C525" s="250" t="s">
        <v>1344</v>
      </c>
      <c r="D525" s="250" t="s">
        <v>1345</v>
      </c>
      <c r="E525" s="250"/>
      <c r="F525" s="250"/>
      <c r="G525" s="250" t="s">
        <v>3256</v>
      </c>
      <c r="H525" s="250" t="s">
        <v>3310</v>
      </c>
      <c r="I525" s="250" t="s">
        <v>3311</v>
      </c>
      <c r="J525" s="250"/>
      <c r="K525" s="250"/>
      <c r="L525" s="250" t="s">
        <v>252</v>
      </c>
      <c r="M525" s="250" t="s">
        <v>3312</v>
      </c>
      <c r="N525" s="250" t="s">
        <v>393</v>
      </c>
      <c r="O525" s="250"/>
      <c r="P525" s="188" t="s">
        <v>3313</v>
      </c>
      <c r="Q525" s="188" t="s">
        <v>393</v>
      </c>
      <c r="R525" s="188"/>
    </row>
    <row r="526" spans="1:18" ht="216">
      <c r="A526" s="249" t="s">
        <v>1034</v>
      </c>
      <c r="B526" s="250" t="s">
        <v>1035</v>
      </c>
      <c r="C526" s="250" t="s">
        <v>336</v>
      </c>
      <c r="D526" s="250" t="s">
        <v>1036</v>
      </c>
      <c r="E526" s="250" t="s">
        <v>3314</v>
      </c>
      <c r="F526" s="250" t="s">
        <v>3315</v>
      </c>
      <c r="G526" s="250" t="s">
        <v>3316</v>
      </c>
      <c r="H526" s="250" t="s">
        <v>2676</v>
      </c>
      <c r="I526" s="250" t="s">
        <v>3317</v>
      </c>
      <c r="J526" s="250" t="s">
        <v>3318</v>
      </c>
      <c r="K526" s="250" t="s">
        <v>3319</v>
      </c>
      <c r="L526" s="250" t="s">
        <v>269</v>
      </c>
      <c r="M526" s="250" t="s">
        <v>3320</v>
      </c>
      <c r="N526" s="250" t="s">
        <v>1509</v>
      </c>
      <c r="O526" s="250"/>
      <c r="P526" s="188"/>
      <c r="Q526" s="188"/>
      <c r="R526" s="188"/>
    </row>
    <row r="527" spans="1:18" ht="216">
      <c r="A527" s="249" t="s">
        <v>3321</v>
      </c>
      <c r="B527" s="250" t="s">
        <v>1035</v>
      </c>
      <c r="C527" s="250" t="s">
        <v>336</v>
      </c>
      <c r="D527" s="250" t="s">
        <v>1036</v>
      </c>
      <c r="E527" s="250" t="s">
        <v>3314</v>
      </c>
      <c r="F527" s="250" t="s">
        <v>3322</v>
      </c>
      <c r="G527" s="250" t="s">
        <v>3316</v>
      </c>
      <c r="H527" s="250" t="s">
        <v>2676</v>
      </c>
      <c r="I527" s="250" t="s">
        <v>3317</v>
      </c>
      <c r="J527" s="250" t="s">
        <v>3318</v>
      </c>
      <c r="K527" s="250" t="s">
        <v>3323</v>
      </c>
      <c r="L527" s="250" t="s">
        <v>269</v>
      </c>
      <c r="M527" s="250" t="s">
        <v>3320</v>
      </c>
      <c r="N527" s="250" t="s">
        <v>1509</v>
      </c>
      <c r="O527" s="250"/>
      <c r="P527" s="188"/>
      <c r="Q527" s="188"/>
      <c r="R527" s="188"/>
    </row>
    <row r="528" spans="1:18" ht="216">
      <c r="A528" s="249" t="s">
        <v>1038</v>
      </c>
      <c r="B528" s="250" t="s">
        <v>1035</v>
      </c>
      <c r="C528" s="250" t="s">
        <v>336</v>
      </c>
      <c r="D528" s="250" t="s">
        <v>1036</v>
      </c>
      <c r="E528" s="250" t="s">
        <v>3324</v>
      </c>
      <c r="F528" s="250" t="s">
        <v>3325</v>
      </c>
      <c r="G528" s="250" t="s">
        <v>3316</v>
      </c>
      <c r="H528" s="250" t="s">
        <v>2676</v>
      </c>
      <c r="I528" s="250" t="s">
        <v>3317</v>
      </c>
      <c r="J528" s="250" t="s">
        <v>3326</v>
      </c>
      <c r="K528" s="250" t="s">
        <v>3327</v>
      </c>
      <c r="L528" s="250" t="s">
        <v>269</v>
      </c>
      <c r="M528" s="250" t="s">
        <v>3320</v>
      </c>
      <c r="N528" s="250" t="s">
        <v>1509</v>
      </c>
      <c r="O528" s="250"/>
      <c r="P528" s="188"/>
      <c r="Q528" s="188"/>
      <c r="R528" s="188"/>
    </row>
    <row r="529" spans="1:18" ht="216">
      <c r="A529" s="249" t="s">
        <v>1039</v>
      </c>
      <c r="B529" s="250" t="s">
        <v>1035</v>
      </c>
      <c r="C529" s="250" t="s">
        <v>336</v>
      </c>
      <c r="D529" s="250" t="s">
        <v>1036</v>
      </c>
      <c r="E529" s="250" t="s">
        <v>3328</v>
      </c>
      <c r="F529" s="250" t="s">
        <v>3329</v>
      </c>
      <c r="G529" s="250" t="s">
        <v>3316</v>
      </c>
      <c r="H529" s="250" t="s">
        <v>2676</v>
      </c>
      <c r="I529" s="250" t="s">
        <v>3317</v>
      </c>
      <c r="J529" s="250" t="s">
        <v>3330</v>
      </c>
      <c r="K529" s="250" t="s">
        <v>3331</v>
      </c>
      <c r="L529" s="250" t="s">
        <v>269</v>
      </c>
      <c r="M529" s="250" t="s">
        <v>3320</v>
      </c>
      <c r="N529" s="250" t="s">
        <v>1509</v>
      </c>
      <c r="O529" s="250"/>
      <c r="P529" s="188"/>
      <c r="Q529" s="188"/>
      <c r="R529" s="188"/>
    </row>
    <row r="530" spans="1:18" ht="216">
      <c r="A530" s="249" t="s">
        <v>1040</v>
      </c>
      <c r="B530" s="250" t="s">
        <v>1035</v>
      </c>
      <c r="C530" s="250" t="s">
        <v>336</v>
      </c>
      <c r="D530" s="250" t="s">
        <v>1036</v>
      </c>
      <c r="E530" s="250" t="s">
        <v>3332</v>
      </c>
      <c r="F530" s="250" t="s">
        <v>3333</v>
      </c>
      <c r="G530" s="250" t="s">
        <v>3316</v>
      </c>
      <c r="H530" s="250" t="s">
        <v>2676</v>
      </c>
      <c r="I530" s="250" t="s">
        <v>3317</v>
      </c>
      <c r="J530" s="250" t="s">
        <v>3334</v>
      </c>
      <c r="K530" s="250" t="s">
        <v>3335</v>
      </c>
      <c r="L530" s="250" t="s">
        <v>269</v>
      </c>
      <c r="M530" s="250" t="s">
        <v>3320</v>
      </c>
      <c r="N530" s="250" t="s">
        <v>1509</v>
      </c>
      <c r="O530" s="250"/>
      <c r="P530" s="188"/>
      <c r="Q530" s="188"/>
      <c r="R530" s="188"/>
    </row>
    <row r="531" spans="1:18" ht="216">
      <c r="A531" s="249" t="s">
        <v>1041</v>
      </c>
      <c r="B531" s="250" t="s">
        <v>1035</v>
      </c>
      <c r="C531" s="250" t="s">
        <v>336</v>
      </c>
      <c r="D531" s="250" t="s">
        <v>1036</v>
      </c>
      <c r="E531" s="250" t="s">
        <v>3336</v>
      </c>
      <c r="F531" s="250" t="s">
        <v>3337</v>
      </c>
      <c r="G531" s="250" t="s">
        <v>3316</v>
      </c>
      <c r="H531" s="250" t="s">
        <v>2676</v>
      </c>
      <c r="I531" s="250" t="s">
        <v>3317</v>
      </c>
      <c r="J531" s="250" t="s">
        <v>3338</v>
      </c>
      <c r="K531" s="250" t="s">
        <v>3339</v>
      </c>
      <c r="L531" s="250" t="s">
        <v>269</v>
      </c>
      <c r="M531" s="250" t="s">
        <v>3320</v>
      </c>
      <c r="N531" s="250" t="s">
        <v>1509</v>
      </c>
      <c r="O531" s="250"/>
      <c r="P531" s="188"/>
      <c r="Q531" s="188"/>
      <c r="R531" s="188"/>
    </row>
    <row r="532" spans="1:18" ht="216">
      <c r="A532" s="249" t="s">
        <v>1042</v>
      </c>
      <c r="B532" s="250" t="s">
        <v>1035</v>
      </c>
      <c r="C532" s="250" t="s">
        <v>336</v>
      </c>
      <c r="D532" s="250" t="s">
        <v>1036</v>
      </c>
      <c r="E532" s="250" t="s">
        <v>3340</v>
      </c>
      <c r="F532" s="250" t="s">
        <v>3341</v>
      </c>
      <c r="G532" s="250" t="s">
        <v>3316</v>
      </c>
      <c r="H532" s="250" t="s">
        <v>2676</v>
      </c>
      <c r="I532" s="250" t="s">
        <v>3317</v>
      </c>
      <c r="J532" s="250" t="s">
        <v>3342</v>
      </c>
      <c r="K532" s="250" t="s">
        <v>3343</v>
      </c>
      <c r="L532" s="250" t="s">
        <v>269</v>
      </c>
      <c r="M532" s="250" t="s">
        <v>3320</v>
      </c>
      <c r="N532" s="250" t="s">
        <v>1509</v>
      </c>
      <c r="O532" s="250"/>
      <c r="P532" s="188"/>
      <c r="Q532" s="188"/>
      <c r="R532" s="188"/>
    </row>
    <row r="533" spans="1:18" ht="216">
      <c r="A533" s="249" t="s">
        <v>1043</v>
      </c>
      <c r="B533" s="250" t="s">
        <v>1035</v>
      </c>
      <c r="C533" s="250" t="s">
        <v>336</v>
      </c>
      <c r="D533" s="250" t="s">
        <v>1036</v>
      </c>
      <c r="E533" s="250" t="s">
        <v>3344</v>
      </c>
      <c r="F533" s="250" t="s">
        <v>3345</v>
      </c>
      <c r="G533" s="250" t="s">
        <v>3316</v>
      </c>
      <c r="H533" s="250" t="s">
        <v>2676</v>
      </c>
      <c r="I533" s="250" t="s">
        <v>3317</v>
      </c>
      <c r="J533" s="250" t="s">
        <v>3346</v>
      </c>
      <c r="K533" s="250" t="s">
        <v>3347</v>
      </c>
      <c r="L533" s="250" t="s">
        <v>269</v>
      </c>
      <c r="M533" s="250" t="s">
        <v>3320</v>
      </c>
      <c r="N533" s="250" t="s">
        <v>1509</v>
      </c>
      <c r="O533" s="250"/>
      <c r="P533" s="188"/>
      <c r="Q533" s="188"/>
      <c r="R533" s="188"/>
    </row>
    <row r="534" spans="1:18" ht="216">
      <c r="A534" s="249" t="s">
        <v>1044</v>
      </c>
      <c r="B534" s="250" t="s">
        <v>1035</v>
      </c>
      <c r="C534" s="250" t="s">
        <v>336</v>
      </c>
      <c r="D534" s="250" t="s">
        <v>1036</v>
      </c>
      <c r="E534" s="250" t="s">
        <v>3348</v>
      </c>
      <c r="F534" s="250" t="s">
        <v>3349</v>
      </c>
      <c r="G534" s="250" t="s">
        <v>3316</v>
      </c>
      <c r="H534" s="250" t="s">
        <v>2676</v>
      </c>
      <c r="I534" s="250" t="s">
        <v>3317</v>
      </c>
      <c r="J534" s="250" t="s">
        <v>3350</v>
      </c>
      <c r="K534" s="250" t="s">
        <v>3351</v>
      </c>
      <c r="L534" s="250" t="s">
        <v>269</v>
      </c>
      <c r="M534" s="250" t="s">
        <v>3320</v>
      </c>
      <c r="N534" s="250" t="s">
        <v>1509</v>
      </c>
      <c r="O534" s="250"/>
      <c r="P534" s="188"/>
      <c r="Q534" s="188"/>
      <c r="R534" s="188"/>
    </row>
    <row r="535" spans="1:18" ht="135">
      <c r="A535" s="249" t="s">
        <v>1346</v>
      </c>
      <c r="B535" s="250" t="s">
        <v>1035</v>
      </c>
      <c r="C535" s="250" t="s">
        <v>1347</v>
      </c>
      <c r="D535" s="250" t="s">
        <v>1348</v>
      </c>
      <c r="E535" s="250" t="s">
        <v>3352</v>
      </c>
      <c r="F535" s="250" t="s">
        <v>3353</v>
      </c>
      <c r="G535" s="250" t="s">
        <v>3316</v>
      </c>
      <c r="H535" s="250" t="s">
        <v>3354</v>
      </c>
      <c r="I535" s="250" t="s">
        <v>3355</v>
      </c>
      <c r="J535" s="250" t="s">
        <v>3356</v>
      </c>
      <c r="K535" s="250" t="s">
        <v>3357</v>
      </c>
      <c r="L535" s="250" t="s">
        <v>269</v>
      </c>
      <c r="M535" s="250" t="s">
        <v>3358</v>
      </c>
      <c r="N535" s="250" t="s">
        <v>1610</v>
      </c>
      <c r="O535" s="250"/>
      <c r="P535" s="188"/>
      <c r="Q535" s="188"/>
      <c r="R535" s="188"/>
    </row>
    <row r="536" spans="1:18" ht="189">
      <c r="A536" s="249" t="s">
        <v>1349</v>
      </c>
      <c r="B536" s="250" t="s">
        <v>1035</v>
      </c>
      <c r="C536" s="250" t="s">
        <v>1347</v>
      </c>
      <c r="D536" s="250" t="s">
        <v>1350</v>
      </c>
      <c r="E536" s="250" t="s">
        <v>3314</v>
      </c>
      <c r="F536" s="250" t="s">
        <v>3315</v>
      </c>
      <c r="G536" s="250" t="s">
        <v>3316</v>
      </c>
      <c r="H536" s="250" t="s">
        <v>3354</v>
      </c>
      <c r="I536" s="250" t="s">
        <v>3359</v>
      </c>
      <c r="J536" s="250" t="s">
        <v>3318</v>
      </c>
      <c r="K536" s="250" t="s">
        <v>3319</v>
      </c>
      <c r="L536" s="250" t="s">
        <v>269</v>
      </c>
      <c r="M536" s="250" t="s">
        <v>3358</v>
      </c>
      <c r="N536" s="250" t="s">
        <v>1610</v>
      </c>
      <c r="O536" s="250"/>
      <c r="P536" s="188"/>
      <c r="Q536" s="188"/>
      <c r="R536" s="188"/>
    </row>
    <row r="537" spans="1:18" ht="189">
      <c r="A537" s="249" t="s">
        <v>1351</v>
      </c>
      <c r="B537" s="250" t="s">
        <v>1035</v>
      </c>
      <c r="C537" s="250" t="s">
        <v>1347</v>
      </c>
      <c r="D537" s="250" t="s">
        <v>1350</v>
      </c>
      <c r="E537" s="250" t="s">
        <v>3328</v>
      </c>
      <c r="F537" s="250" t="s">
        <v>3329</v>
      </c>
      <c r="G537" s="250" t="s">
        <v>3316</v>
      </c>
      <c r="H537" s="250" t="s">
        <v>3354</v>
      </c>
      <c r="I537" s="250" t="s">
        <v>3359</v>
      </c>
      <c r="J537" s="250" t="s">
        <v>3330</v>
      </c>
      <c r="K537" s="250" t="s">
        <v>3331</v>
      </c>
      <c r="L537" s="250" t="s">
        <v>269</v>
      </c>
      <c r="M537" s="250" t="s">
        <v>3358</v>
      </c>
      <c r="N537" s="250" t="s">
        <v>1610</v>
      </c>
      <c r="O537" s="250"/>
      <c r="P537" s="188"/>
      <c r="Q537" s="188"/>
      <c r="R537" s="188"/>
    </row>
    <row r="538" spans="1:18" ht="189">
      <c r="A538" s="249" t="s">
        <v>1352</v>
      </c>
      <c r="B538" s="250" t="s">
        <v>1035</v>
      </c>
      <c r="C538" s="250" t="s">
        <v>1347</v>
      </c>
      <c r="D538" s="250" t="s">
        <v>1350</v>
      </c>
      <c r="E538" s="250" t="s">
        <v>3332</v>
      </c>
      <c r="F538" s="250" t="s">
        <v>3333</v>
      </c>
      <c r="G538" s="250" t="s">
        <v>3316</v>
      </c>
      <c r="H538" s="250" t="s">
        <v>3354</v>
      </c>
      <c r="I538" s="250" t="s">
        <v>3359</v>
      </c>
      <c r="J538" s="250" t="s">
        <v>3334</v>
      </c>
      <c r="K538" s="250" t="s">
        <v>3335</v>
      </c>
      <c r="L538" s="250" t="s">
        <v>269</v>
      </c>
      <c r="M538" s="250" t="s">
        <v>3358</v>
      </c>
      <c r="N538" s="250" t="s">
        <v>1610</v>
      </c>
      <c r="O538" s="250"/>
      <c r="P538" s="188"/>
      <c r="Q538" s="188"/>
      <c r="R538" s="188"/>
    </row>
    <row r="539" spans="1:18" ht="189">
      <c r="A539" s="249" t="s">
        <v>1353</v>
      </c>
      <c r="B539" s="250" t="s">
        <v>1035</v>
      </c>
      <c r="C539" s="250" t="s">
        <v>1347</v>
      </c>
      <c r="D539" s="250" t="s">
        <v>1350</v>
      </c>
      <c r="E539" s="250" t="s">
        <v>3336</v>
      </c>
      <c r="F539" s="250" t="s">
        <v>3337</v>
      </c>
      <c r="G539" s="250" t="s">
        <v>3316</v>
      </c>
      <c r="H539" s="250" t="s">
        <v>3354</v>
      </c>
      <c r="I539" s="250" t="s">
        <v>3359</v>
      </c>
      <c r="J539" s="250" t="s">
        <v>3338</v>
      </c>
      <c r="K539" s="250" t="s">
        <v>3339</v>
      </c>
      <c r="L539" s="250" t="s">
        <v>269</v>
      </c>
      <c r="M539" s="250" t="s">
        <v>3358</v>
      </c>
      <c r="N539" s="250" t="s">
        <v>1610</v>
      </c>
      <c r="O539" s="250"/>
      <c r="P539" s="188"/>
      <c r="Q539" s="188"/>
      <c r="R539" s="188"/>
    </row>
    <row r="540" spans="1:18" ht="189">
      <c r="A540" s="249" t="s">
        <v>1354</v>
      </c>
      <c r="B540" s="250" t="s">
        <v>1035</v>
      </c>
      <c r="C540" s="250" t="s">
        <v>1347</v>
      </c>
      <c r="D540" s="250" t="s">
        <v>1355</v>
      </c>
      <c r="E540" s="250" t="s">
        <v>3344</v>
      </c>
      <c r="F540" s="250" t="s">
        <v>3345</v>
      </c>
      <c r="G540" s="250" t="s">
        <v>3316</v>
      </c>
      <c r="H540" s="250" t="s">
        <v>3354</v>
      </c>
      <c r="I540" s="250" t="s">
        <v>3360</v>
      </c>
      <c r="J540" s="250" t="s">
        <v>3346</v>
      </c>
      <c r="K540" s="250" t="s">
        <v>3347</v>
      </c>
      <c r="L540" s="250" t="s">
        <v>269</v>
      </c>
      <c r="M540" s="250" t="s">
        <v>3358</v>
      </c>
      <c r="N540" s="250" t="s">
        <v>1610</v>
      </c>
      <c r="O540" s="250"/>
      <c r="P540" s="188"/>
      <c r="Q540" s="188"/>
      <c r="R540" s="188"/>
    </row>
    <row r="541" spans="1:18" ht="148.5">
      <c r="A541" s="249" t="s">
        <v>1356</v>
      </c>
      <c r="B541" s="250" t="s">
        <v>1035</v>
      </c>
      <c r="C541" s="250" t="s">
        <v>1347</v>
      </c>
      <c r="D541" s="250" t="s">
        <v>1357</v>
      </c>
      <c r="E541" s="250" t="s">
        <v>3361</v>
      </c>
      <c r="F541" s="250"/>
      <c r="G541" s="250" t="s">
        <v>3316</v>
      </c>
      <c r="H541" s="250" t="s">
        <v>3362</v>
      </c>
      <c r="I541" s="250" t="s">
        <v>2523</v>
      </c>
      <c r="J541" s="250" t="s">
        <v>3363</v>
      </c>
      <c r="K541" s="250"/>
      <c r="L541" s="250" t="s">
        <v>1578</v>
      </c>
      <c r="M541" s="250" t="s">
        <v>3358</v>
      </c>
      <c r="N541" s="250" t="s">
        <v>1610</v>
      </c>
      <c r="O541" s="250"/>
      <c r="P541" s="188" t="s">
        <v>3364</v>
      </c>
      <c r="Q541" s="188" t="s">
        <v>1509</v>
      </c>
      <c r="R541" s="188"/>
    </row>
    <row r="542" spans="1:18" ht="148.5">
      <c r="A542" s="249" t="s">
        <v>1358</v>
      </c>
      <c r="B542" s="250" t="s">
        <v>1035</v>
      </c>
      <c r="C542" s="250" t="s">
        <v>1347</v>
      </c>
      <c r="D542" s="250" t="s">
        <v>1359</v>
      </c>
      <c r="E542" s="250" t="s">
        <v>3361</v>
      </c>
      <c r="F542" s="250"/>
      <c r="G542" s="250" t="s">
        <v>3316</v>
      </c>
      <c r="H542" s="250" t="s">
        <v>3362</v>
      </c>
      <c r="I542" s="250" t="s">
        <v>3365</v>
      </c>
      <c r="J542" s="250" t="s">
        <v>3363</v>
      </c>
      <c r="K542" s="250"/>
      <c r="L542" s="250" t="s">
        <v>1578</v>
      </c>
      <c r="M542" s="250" t="s">
        <v>3358</v>
      </c>
      <c r="N542" s="250" t="s">
        <v>1610</v>
      </c>
      <c r="O542" s="250"/>
      <c r="P542" s="188" t="s">
        <v>3364</v>
      </c>
      <c r="Q542" s="188" t="s">
        <v>1509</v>
      </c>
      <c r="R542" s="188"/>
    </row>
    <row r="543" spans="1:18" ht="94.5">
      <c r="A543" s="249" t="s">
        <v>1360</v>
      </c>
      <c r="B543" s="250" t="s">
        <v>1046</v>
      </c>
      <c r="C543" s="250" t="s">
        <v>522</v>
      </c>
      <c r="D543" s="250" t="s">
        <v>1361</v>
      </c>
      <c r="E543" s="250" t="s">
        <v>3366</v>
      </c>
      <c r="F543" s="250" t="s">
        <v>3367</v>
      </c>
      <c r="G543" s="250" t="s">
        <v>3368</v>
      </c>
      <c r="H543" s="250" t="s">
        <v>3369</v>
      </c>
      <c r="I543" s="250" t="s">
        <v>3370</v>
      </c>
      <c r="J543" s="250" t="s">
        <v>3371</v>
      </c>
      <c r="K543" s="250" t="s">
        <v>3372</v>
      </c>
      <c r="L543" s="250" t="s">
        <v>286</v>
      </c>
      <c r="M543" s="250"/>
      <c r="N543" s="250"/>
      <c r="O543" s="250"/>
      <c r="P543" s="188" t="s">
        <v>3373</v>
      </c>
      <c r="Q543" s="188" t="s">
        <v>393</v>
      </c>
      <c r="R543" s="188"/>
    </row>
    <row r="544" spans="1:18" ht="94.5">
      <c r="A544" s="249" t="s">
        <v>1362</v>
      </c>
      <c r="B544" s="250" t="s">
        <v>1046</v>
      </c>
      <c r="C544" s="250" t="s">
        <v>522</v>
      </c>
      <c r="D544" s="250" t="s">
        <v>1361</v>
      </c>
      <c r="E544" s="250" t="s">
        <v>3374</v>
      </c>
      <c r="F544" s="250" t="s">
        <v>3375</v>
      </c>
      <c r="G544" s="250" t="s">
        <v>3368</v>
      </c>
      <c r="H544" s="250" t="s">
        <v>3369</v>
      </c>
      <c r="I544" s="250" t="s">
        <v>3370</v>
      </c>
      <c r="J544" s="250" t="s">
        <v>3376</v>
      </c>
      <c r="K544" s="250" t="s">
        <v>3377</v>
      </c>
      <c r="L544" s="250" t="s">
        <v>286</v>
      </c>
      <c r="M544" s="250"/>
      <c r="N544" s="250"/>
      <c r="O544" s="250"/>
      <c r="P544" s="188" t="s">
        <v>3373</v>
      </c>
      <c r="Q544" s="188" t="s">
        <v>393</v>
      </c>
      <c r="R544" s="188"/>
    </row>
    <row r="545" spans="1:18" ht="94.5">
      <c r="A545" s="249" t="s">
        <v>1363</v>
      </c>
      <c r="B545" s="250" t="s">
        <v>1046</v>
      </c>
      <c r="C545" s="250" t="s">
        <v>522</v>
      </c>
      <c r="D545" s="250" t="s">
        <v>1361</v>
      </c>
      <c r="E545" s="250" t="s">
        <v>3378</v>
      </c>
      <c r="F545" s="250" t="s">
        <v>3379</v>
      </c>
      <c r="G545" s="250" t="s">
        <v>3368</v>
      </c>
      <c r="H545" s="250" t="s">
        <v>3369</v>
      </c>
      <c r="I545" s="250" t="s">
        <v>3370</v>
      </c>
      <c r="J545" s="250" t="s">
        <v>3380</v>
      </c>
      <c r="K545" s="250" t="s">
        <v>3381</v>
      </c>
      <c r="L545" s="250" t="s">
        <v>286</v>
      </c>
      <c r="M545" s="250"/>
      <c r="N545" s="250"/>
      <c r="O545" s="250"/>
      <c r="P545" s="188" t="s">
        <v>3373</v>
      </c>
      <c r="Q545" s="188" t="s">
        <v>393</v>
      </c>
      <c r="R545" s="188"/>
    </row>
    <row r="546" spans="1:18" ht="94.5">
      <c r="A546" s="249" t="s">
        <v>1364</v>
      </c>
      <c r="B546" s="250" t="s">
        <v>1046</v>
      </c>
      <c r="C546" s="250" t="s">
        <v>522</v>
      </c>
      <c r="D546" s="250" t="s">
        <v>1361</v>
      </c>
      <c r="E546" s="250" t="s">
        <v>3382</v>
      </c>
      <c r="F546" s="250" t="s">
        <v>3383</v>
      </c>
      <c r="G546" s="250" t="s">
        <v>3368</v>
      </c>
      <c r="H546" s="250" t="s">
        <v>3369</v>
      </c>
      <c r="I546" s="250" t="s">
        <v>3370</v>
      </c>
      <c r="J546" s="250" t="s">
        <v>3384</v>
      </c>
      <c r="K546" s="250" t="s">
        <v>3385</v>
      </c>
      <c r="L546" s="250" t="s">
        <v>286</v>
      </c>
      <c r="M546" s="250"/>
      <c r="N546" s="250"/>
      <c r="O546" s="250"/>
      <c r="P546" s="188" t="s">
        <v>3373</v>
      </c>
      <c r="Q546" s="188" t="s">
        <v>393</v>
      </c>
      <c r="R546" s="188"/>
    </row>
    <row r="547" spans="1:18" ht="135">
      <c r="A547" s="249" t="s">
        <v>1365</v>
      </c>
      <c r="B547" s="250" t="s">
        <v>1046</v>
      </c>
      <c r="C547" s="250" t="s">
        <v>522</v>
      </c>
      <c r="D547" s="250" t="s">
        <v>1361</v>
      </c>
      <c r="E547" s="250" t="s">
        <v>3386</v>
      </c>
      <c r="F547" s="250" t="s">
        <v>3387</v>
      </c>
      <c r="G547" s="250" t="s">
        <v>3368</v>
      </c>
      <c r="H547" s="250" t="s">
        <v>3369</v>
      </c>
      <c r="I547" s="250" t="s">
        <v>3370</v>
      </c>
      <c r="J547" s="250" t="s">
        <v>3388</v>
      </c>
      <c r="K547" s="250" t="s">
        <v>3389</v>
      </c>
      <c r="L547" s="250" t="s">
        <v>286</v>
      </c>
      <c r="M547" s="250"/>
      <c r="N547" s="250"/>
      <c r="O547" s="250"/>
      <c r="P547" s="188" t="s">
        <v>3373</v>
      </c>
      <c r="Q547" s="188" t="s">
        <v>393</v>
      </c>
      <c r="R547" s="188"/>
    </row>
    <row r="548" spans="1:18" ht="148.5">
      <c r="A548" s="249" t="s">
        <v>1366</v>
      </c>
      <c r="B548" s="250" t="s">
        <v>1046</v>
      </c>
      <c r="C548" s="250" t="s">
        <v>522</v>
      </c>
      <c r="D548" s="250" t="s">
        <v>1361</v>
      </c>
      <c r="E548" s="250" t="s">
        <v>3390</v>
      </c>
      <c r="F548" s="250" t="s">
        <v>3391</v>
      </c>
      <c r="G548" s="250" t="s">
        <v>3368</v>
      </c>
      <c r="H548" s="250" t="s">
        <v>3369</v>
      </c>
      <c r="I548" s="250" t="s">
        <v>3370</v>
      </c>
      <c r="J548" s="250" t="s">
        <v>3392</v>
      </c>
      <c r="K548" s="250" t="s">
        <v>3393</v>
      </c>
      <c r="L548" s="250" t="s">
        <v>286</v>
      </c>
      <c r="M548" s="250"/>
      <c r="N548" s="250"/>
      <c r="O548" s="250"/>
      <c r="P548" s="188" t="s">
        <v>3373</v>
      </c>
      <c r="Q548" s="188" t="s">
        <v>393</v>
      </c>
      <c r="R548" s="188"/>
    </row>
    <row r="549" spans="1:18" ht="94.5">
      <c r="A549" s="249" t="s">
        <v>1367</v>
      </c>
      <c r="B549" s="250" t="s">
        <v>1046</v>
      </c>
      <c r="C549" s="250" t="s">
        <v>522</v>
      </c>
      <c r="D549" s="250" t="s">
        <v>1361</v>
      </c>
      <c r="E549" s="250" t="s">
        <v>3394</v>
      </c>
      <c r="F549" s="250" t="s">
        <v>3395</v>
      </c>
      <c r="G549" s="250" t="s">
        <v>3368</v>
      </c>
      <c r="H549" s="250" t="s">
        <v>3369</v>
      </c>
      <c r="I549" s="250" t="s">
        <v>3370</v>
      </c>
      <c r="J549" s="250" t="s">
        <v>3396</v>
      </c>
      <c r="K549" s="250" t="s">
        <v>3397</v>
      </c>
      <c r="L549" s="250" t="s">
        <v>286</v>
      </c>
      <c r="M549" s="250"/>
      <c r="N549" s="250"/>
      <c r="O549" s="250"/>
      <c r="P549" s="188" t="s">
        <v>3373</v>
      </c>
      <c r="Q549" s="188" t="s">
        <v>393</v>
      </c>
      <c r="R549" s="188"/>
    </row>
    <row r="550" spans="1:18" ht="94.5">
      <c r="A550" s="249" t="s">
        <v>1368</v>
      </c>
      <c r="B550" s="250" t="s">
        <v>1046</v>
      </c>
      <c r="C550" s="250" t="s">
        <v>522</v>
      </c>
      <c r="D550" s="250" t="s">
        <v>1361</v>
      </c>
      <c r="E550" s="250" t="s">
        <v>3398</v>
      </c>
      <c r="F550" s="250" t="s">
        <v>3399</v>
      </c>
      <c r="G550" s="250" t="s">
        <v>3368</v>
      </c>
      <c r="H550" s="250" t="s">
        <v>3369</v>
      </c>
      <c r="I550" s="250" t="s">
        <v>3370</v>
      </c>
      <c r="J550" s="250" t="s">
        <v>3400</v>
      </c>
      <c r="K550" s="250" t="s">
        <v>3401</v>
      </c>
      <c r="L550" s="250" t="s">
        <v>286</v>
      </c>
      <c r="M550" s="250"/>
      <c r="N550" s="250"/>
      <c r="O550" s="250"/>
      <c r="P550" s="188" t="s">
        <v>3373</v>
      </c>
      <c r="Q550" s="188" t="s">
        <v>393</v>
      </c>
      <c r="R550" s="188"/>
    </row>
    <row r="551" spans="1:18" ht="94.5">
      <c r="A551" s="249" t="s">
        <v>1369</v>
      </c>
      <c r="B551" s="250" t="s">
        <v>1046</v>
      </c>
      <c r="C551" s="250" t="s">
        <v>522</v>
      </c>
      <c r="D551" s="250" t="s">
        <v>1361</v>
      </c>
      <c r="E551" s="250" t="s">
        <v>3402</v>
      </c>
      <c r="F551" s="250" t="s">
        <v>3403</v>
      </c>
      <c r="G551" s="250" t="s">
        <v>3368</v>
      </c>
      <c r="H551" s="250" t="s">
        <v>3369</v>
      </c>
      <c r="I551" s="250" t="s">
        <v>3370</v>
      </c>
      <c r="J551" s="250" t="s">
        <v>3404</v>
      </c>
      <c r="K551" s="250" t="s">
        <v>3405</v>
      </c>
      <c r="L551" s="250" t="s">
        <v>286</v>
      </c>
      <c r="M551" s="250"/>
      <c r="N551" s="250"/>
      <c r="O551" s="250"/>
      <c r="P551" s="188" t="s">
        <v>3373</v>
      </c>
      <c r="Q551" s="188" t="s">
        <v>393</v>
      </c>
      <c r="R551" s="188"/>
    </row>
    <row r="552" spans="1:18" ht="94.5">
      <c r="A552" s="249" t="s">
        <v>1370</v>
      </c>
      <c r="B552" s="250" t="s">
        <v>1046</v>
      </c>
      <c r="C552" s="250" t="s">
        <v>522</v>
      </c>
      <c r="D552" s="250" t="s">
        <v>1361</v>
      </c>
      <c r="E552" s="250" t="s">
        <v>3406</v>
      </c>
      <c r="F552" s="250" t="s">
        <v>3407</v>
      </c>
      <c r="G552" s="250" t="s">
        <v>3368</v>
      </c>
      <c r="H552" s="250" t="s">
        <v>3369</v>
      </c>
      <c r="I552" s="250" t="s">
        <v>3370</v>
      </c>
      <c r="J552" s="250" t="s">
        <v>3408</v>
      </c>
      <c r="K552" s="250" t="s">
        <v>3409</v>
      </c>
      <c r="L552" s="250" t="s">
        <v>286</v>
      </c>
      <c r="M552" s="250"/>
      <c r="N552" s="250"/>
      <c r="O552" s="250"/>
      <c r="P552" s="188" t="s">
        <v>3373</v>
      </c>
      <c r="Q552" s="188" t="s">
        <v>393</v>
      </c>
      <c r="R552" s="188"/>
    </row>
    <row r="553" spans="1:18" ht="94.5">
      <c r="A553" s="249" t="s">
        <v>1371</v>
      </c>
      <c r="B553" s="250" t="s">
        <v>1046</v>
      </c>
      <c r="C553" s="250" t="s">
        <v>522</v>
      </c>
      <c r="D553" s="250" t="s">
        <v>1361</v>
      </c>
      <c r="E553" s="250" t="s">
        <v>3410</v>
      </c>
      <c r="F553" s="250" t="s">
        <v>3411</v>
      </c>
      <c r="G553" s="250" t="s">
        <v>3368</v>
      </c>
      <c r="H553" s="250" t="s">
        <v>3369</v>
      </c>
      <c r="I553" s="250" t="s">
        <v>3370</v>
      </c>
      <c r="J553" s="250" t="s">
        <v>3412</v>
      </c>
      <c r="K553" s="250" t="s">
        <v>3413</v>
      </c>
      <c r="L553" s="250" t="s">
        <v>286</v>
      </c>
      <c r="M553" s="250"/>
      <c r="N553" s="250"/>
      <c r="O553" s="250"/>
      <c r="P553" s="188" t="s">
        <v>3373</v>
      </c>
      <c r="Q553" s="188" t="s">
        <v>393</v>
      </c>
      <c r="R553" s="188"/>
    </row>
    <row r="554" spans="1:18" ht="94.5">
      <c r="A554" s="249" t="s">
        <v>1045</v>
      </c>
      <c r="B554" s="250" t="s">
        <v>1046</v>
      </c>
      <c r="C554" s="250" t="s">
        <v>522</v>
      </c>
      <c r="D554" s="250" t="s">
        <v>1047</v>
      </c>
      <c r="E554" s="250" t="s">
        <v>3414</v>
      </c>
      <c r="F554" s="250" t="s">
        <v>3415</v>
      </c>
      <c r="G554" s="250" t="s">
        <v>3368</v>
      </c>
      <c r="H554" s="250" t="s">
        <v>3369</v>
      </c>
      <c r="I554" s="250" t="s">
        <v>3416</v>
      </c>
      <c r="J554" s="250" t="s">
        <v>3417</v>
      </c>
      <c r="K554" s="250" t="s">
        <v>3418</v>
      </c>
      <c r="L554" s="250" t="s">
        <v>286</v>
      </c>
      <c r="M554" s="250"/>
      <c r="N554" s="250"/>
      <c r="O554" s="250"/>
      <c r="P554" s="188" t="s">
        <v>3373</v>
      </c>
      <c r="Q554" s="188" t="s">
        <v>393</v>
      </c>
      <c r="R554" s="188"/>
    </row>
    <row r="555" spans="1:18" ht="94.5">
      <c r="A555" s="249" t="s">
        <v>1048</v>
      </c>
      <c r="B555" s="250" t="s">
        <v>1046</v>
      </c>
      <c r="C555" s="250" t="s">
        <v>522</v>
      </c>
      <c r="D555" s="250" t="s">
        <v>1047</v>
      </c>
      <c r="E555" s="250" t="s">
        <v>3419</v>
      </c>
      <c r="F555" s="250" t="s">
        <v>3420</v>
      </c>
      <c r="G555" s="250" t="s">
        <v>3368</v>
      </c>
      <c r="H555" s="250" t="s">
        <v>3369</v>
      </c>
      <c r="I555" s="250" t="s">
        <v>3416</v>
      </c>
      <c r="J555" s="250" t="s">
        <v>3421</v>
      </c>
      <c r="K555" s="250" t="s">
        <v>3422</v>
      </c>
      <c r="L555" s="250" t="s">
        <v>286</v>
      </c>
      <c r="M555" s="250"/>
      <c r="N555" s="250"/>
      <c r="O555" s="250"/>
      <c r="P555" s="188" t="s">
        <v>3373</v>
      </c>
      <c r="Q555" s="188" t="s">
        <v>393</v>
      </c>
      <c r="R555" s="188"/>
    </row>
    <row r="556" spans="1:18" ht="94.5">
      <c r="A556" s="249" t="s">
        <v>1049</v>
      </c>
      <c r="B556" s="250" t="s">
        <v>1046</v>
      </c>
      <c r="C556" s="250" t="s">
        <v>522</v>
      </c>
      <c r="D556" s="250" t="s">
        <v>1047</v>
      </c>
      <c r="E556" s="250" t="s">
        <v>3423</v>
      </c>
      <c r="F556" s="250" t="s">
        <v>3424</v>
      </c>
      <c r="G556" s="250" t="s">
        <v>3368</v>
      </c>
      <c r="H556" s="250" t="s">
        <v>3369</v>
      </c>
      <c r="I556" s="250" t="s">
        <v>3416</v>
      </c>
      <c r="J556" s="250" t="s">
        <v>3425</v>
      </c>
      <c r="K556" s="250" t="s">
        <v>3426</v>
      </c>
      <c r="L556" s="250" t="s">
        <v>286</v>
      </c>
      <c r="M556" s="250"/>
      <c r="N556" s="250"/>
      <c r="O556" s="250"/>
      <c r="P556" s="188" t="s">
        <v>3373</v>
      </c>
      <c r="Q556" s="188" t="s">
        <v>393</v>
      </c>
      <c r="R556" s="188"/>
    </row>
    <row r="557" spans="1:18" ht="94.5">
      <c r="A557" s="249" t="s">
        <v>1050</v>
      </c>
      <c r="B557" s="250" t="s">
        <v>1046</v>
      </c>
      <c r="C557" s="250" t="s">
        <v>522</v>
      </c>
      <c r="D557" s="250" t="s">
        <v>1047</v>
      </c>
      <c r="E557" s="250" t="s">
        <v>3427</v>
      </c>
      <c r="F557" s="250" t="s">
        <v>3428</v>
      </c>
      <c r="G557" s="250" t="s">
        <v>3368</v>
      </c>
      <c r="H557" s="250" t="s">
        <v>3369</v>
      </c>
      <c r="I557" s="250" t="s">
        <v>3416</v>
      </c>
      <c r="J557" s="250" t="s">
        <v>3429</v>
      </c>
      <c r="K557" s="250" t="s">
        <v>3430</v>
      </c>
      <c r="L557" s="250" t="s">
        <v>286</v>
      </c>
      <c r="M557" s="250"/>
      <c r="N557" s="250"/>
      <c r="O557" s="250"/>
      <c r="P557" s="188" t="s">
        <v>3373</v>
      </c>
      <c r="Q557" s="188" t="s">
        <v>393</v>
      </c>
      <c r="R557" s="188"/>
    </row>
    <row r="558" spans="1:18" ht="108">
      <c r="A558" s="249" t="s">
        <v>1372</v>
      </c>
      <c r="B558" s="250" t="s">
        <v>1046</v>
      </c>
      <c r="C558" s="250" t="s">
        <v>349</v>
      </c>
      <c r="D558" s="250" t="s">
        <v>1373</v>
      </c>
      <c r="E558" s="250"/>
      <c r="F558" s="250"/>
      <c r="G558" s="250" t="s">
        <v>3368</v>
      </c>
      <c r="H558" s="250" t="s">
        <v>1759</v>
      </c>
      <c r="I558" s="250" t="s">
        <v>3431</v>
      </c>
      <c r="J558" s="250"/>
      <c r="K558" s="250"/>
      <c r="L558" s="250" t="s">
        <v>269</v>
      </c>
      <c r="M558" s="250" t="s">
        <v>250</v>
      </c>
      <c r="N558" s="250" t="s">
        <v>250</v>
      </c>
      <c r="O558" s="250"/>
      <c r="P558" s="188"/>
      <c r="Q558" s="188"/>
      <c r="R558" s="188"/>
    </row>
    <row r="559" spans="1:18" ht="135">
      <c r="A559" s="249" t="s">
        <v>1374</v>
      </c>
      <c r="B559" s="250" t="s">
        <v>1046</v>
      </c>
      <c r="C559" s="250" t="s">
        <v>349</v>
      </c>
      <c r="D559" s="250" t="s">
        <v>1375</v>
      </c>
      <c r="E559" s="250"/>
      <c r="F559" s="250"/>
      <c r="G559" s="250" t="s">
        <v>3368</v>
      </c>
      <c r="H559" s="250" t="s">
        <v>1759</v>
      </c>
      <c r="I559" s="250" t="s">
        <v>3432</v>
      </c>
      <c r="J559" s="250"/>
      <c r="K559" s="250"/>
      <c r="L559" s="250" t="s">
        <v>269</v>
      </c>
      <c r="M559" s="250" t="s">
        <v>250</v>
      </c>
      <c r="N559" s="250" t="s">
        <v>250</v>
      </c>
      <c r="O559" s="250"/>
      <c r="P559" s="188"/>
      <c r="Q559" s="188"/>
      <c r="R559" s="188"/>
    </row>
    <row r="560" spans="1:18" ht="121.5">
      <c r="A560" s="249" t="s">
        <v>1376</v>
      </c>
      <c r="B560" s="250" t="s">
        <v>1046</v>
      </c>
      <c r="C560" s="250" t="s">
        <v>349</v>
      </c>
      <c r="D560" s="250" t="s">
        <v>1377</v>
      </c>
      <c r="E560" s="250"/>
      <c r="F560" s="250"/>
      <c r="G560" s="250" t="s">
        <v>3368</v>
      </c>
      <c r="H560" s="250" t="s">
        <v>1759</v>
      </c>
      <c r="I560" s="250" t="s">
        <v>3433</v>
      </c>
      <c r="J560" s="250"/>
      <c r="K560" s="250"/>
      <c r="L560" s="250" t="s">
        <v>269</v>
      </c>
      <c r="M560" s="250" t="s">
        <v>250</v>
      </c>
      <c r="N560" s="250" t="s">
        <v>250</v>
      </c>
      <c r="O560" s="250"/>
      <c r="P560" s="188"/>
      <c r="Q560" s="188"/>
      <c r="R560" s="188"/>
    </row>
    <row r="561" spans="1:18" ht="94.5">
      <c r="A561" s="249" t="s">
        <v>1378</v>
      </c>
      <c r="B561" s="250" t="s">
        <v>1046</v>
      </c>
      <c r="C561" s="250" t="s">
        <v>349</v>
      </c>
      <c r="D561" s="250" t="s">
        <v>1379</v>
      </c>
      <c r="E561" s="250"/>
      <c r="F561" s="250"/>
      <c r="G561" s="250" t="s">
        <v>3368</v>
      </c>
      <c r="H561" s="250" t="s">
        <v>1759</v>
      </c>
      <c r="I561" s="250" t="s">
        <v>3434</v>
      </c>
      <c r="J561" s="250"/>
      <c r="K561" s="250"/>
      <c r="L561" s="250" t="s">
        <v>269</v>
      </c>
      <c r="M561" s="250" t="s">
        <v>250</v>
      </c>
      <c r="N561" s="250" t="s">
        <v>250</v>
      </c>
      <c r="O561" s="250"/>
      <c r="P561" s="188"/>
      <c r="Q561" s="188"/>
      <c r="R561" s="188"/>
    </row>
    <row r="562" spans="1:18" ht="297">
      <c r="A562" s="249" t="s">
        <v>1051</v>
      </c>
      <c r="B562" s="250" t="s">
        <v>1046</v>
      </c>
      <c r="C562" s="250" t="s">
        <v>265</v>
      </c>
      <c r="D562" s="250" t="s">
        <v>3435</v>
      </c>
      <c r="E562" s="250"/>
      <c r="F562" s="250"/>
      <c r="G562" s="250" t="s">
        <v>3368</v>
      </c>
      <c r="H562" s="250" t="s">
        <v>1501</v>
      </c>
      <c r="I562" s="250" t="s">
        <v>3436</v>
      </c>
      <c r="J562" s="250"/>
      <c r="K562" s="250"/>
      <c r="L562" s="250" t="s">
        <v>269</v>
      </c>
      <c r="M562" s="250" t="s">
        <v>3437</v>
      </c>
      <c r="N562" s="250" t="s">
        <v>250</v>
      </c>
      <c r="O562" s="250" t="s">
        <v>3438</v>
      </c>
      <c r="P562" s="188"/>
      <c r="Q562" s="188"/>
      <c r="R562" s="188"/>
    </row>
    <row r="563" spans="1:18" ht="135">
      <c r="A563" s="249" t="s">
        <v>1053</v>
      </c>
      <c r="B563" s="250" t="s">
        <v>1046</v>
      </c>
      <c r="C563" s="250" t="s">
        <v>1054</v>
      </c>
      <c r="D563" s="250" t="s">
        <v>1055</v>
      </c>
      <c r="E563" s="250"/>
      <c r="F563" s="250" t="s">
        <v>3439</v>
      </c>
      <c r="G563" s="250" t="s">
        <v>3368</v>
      </c>
      <c r="H563" s="250" t="s">
        <v>3440</v>
      </c>
      <c r="I563" s="250" t="s">
        <v>3441</v>
      </c>
      <c r="J563" s="250" t="s">
        <v>3442</v>
      </c>
      <c r="K563" s="250" t="s">
        <v>3442</v>
      </c>
      <c r="L563" s="250" t="s">
        <v>286</v>
      </c>
      <c r="M563" s="250" t="s">
        <v>3443</v>
      </c>
      <c r="N563" s="250"/>
      <c r="O563" s="250"/>
      <c r="P563" s="188" t="s">
        <v>3444</v>
      </c>
      <c r="Q563" s="188" t="s">
        <v>393</v>
      </c>
      <c r="R563" s="188"/>
    </row>
    <row r="564" spans="1:18" ht="135">
      <c r="A564" s="249" t="s">
        <v>1056</v>
      </c>
      <c r="B564" s="250" t="s">
        <v>1046</v>
      </c>
      <c r="C564" s="250" t="s">
        <v>1054</v>
      </c>
      <c r="D564" s="250" t="s">
        <v>1055</v>
      </c>
      <c r="E564" s="250"/>
      <c r="F564" s="250" t="s">
        <v>3445</v>
      </c>
      <c r="G564" s="250" t="s">
        <v>3368</v>
      </c>
      <c r="H564" s="250" t="s">
        <v>3440</v>
      </c>
      <c r="I564" s="250" t="s">
        <v>3441</v>
      </c>
      <c r="J564" s="250" t="s">
        <v>3446</v>
      </c>
      <c r="K564" s="250" t="s">
        <v>3446</v>
      </c>
      <c r="L564" s="250" t="s">
        <v>286</v>
      </c>
      <c r="M564" s="250" t="s">
        <v>3443</v>
      </c>
      <c r="N564" s="250"/>
      <c r="O564" s="250"/>
      <c r="P564" s="188" t="s">
        <v>3444</v>
      </c>
      <c r="Q564" s="188" t="s">
        <v>393</v>
      </c>
      <c r="R564" s="188"/>
    </row>
    <row r="565" spans="1:18" ht="135">
      <c r="A565" s="249" t="s">
        <v>1057</v>
      </c>
      <c r="B565" s="250" t="s">
        <v>1046</v>
      </c>
      <c r="C565" s="250" t="s">
        <v>1054</v>
      </c>
      <c r="D565" s="250" t="s">
        <v>1055</v>
      </c>
      <c r="E565" s="250"/>
      <c r="F565" s="250" t="s">
        <v>3447</v>
      </c>
      <c r="G565" s="250" t="s">
        <v>3368</v>
      </c>
      <c r="H565" s="250" t="s">
        <v>3440</v>
      </c>
      <c r="I565" s="250" t="s">
        <v>3448</v>
      </c>
      <c r="J565" s="250" t="s">
        <v>3449</v>
      </c>
      <c r="K565" s="250" t="s">
        <v>3449</v>
      </c>
      <c r="L565" s="250" t="s">
        <v>286</v>
      </c>
      <c r="M565" s="250" t="s">
        <v>3443</v>
      </c>
      <c r="N565" s="250"/>
      <c r="O565" s="250"/>
      <c r="P565" s="188" t="s">
        <v>3444</v>
      </c>
      <c r="Q565" s="188" t="s">
        <v>393</v>
      </c>
      <c r="R565" s="188"/>
    </row>
    <row r="566" spans="1:18" ht="135">
      <c r="A566" s="249" t="s">
        <v>1058</v>
      </c>
      <c r="B566" s="250" t="s">
        <v>1059</v>
      </c>
      <c r="C566" s="250" t="s">
        <v>1060</v>
      </c>
      <c r="D566" s="250"/>
      <c r="E566" s="250"/>
      <c r="F566" s="250"/>
      <c r="G566" s="250" t="s">
        <v>3450</v>
      </c>
      <c r="H566" s="250" t="s">
        <v>3451</v>
      </c>
      <c r="I566" s="250"/>
      <c r="J566" s="250"/>
      <c r="K566" s="250"/>
      <c r="L566" s="250" t="s">
        <v>286</v>
      </c>
      <c r="M566" s="250"/>
      <c r="N566" s="250"/>
      <c r="O566" s="250"/>
      <c r="P566" s="188" t="s">
        <v>3452</v>
      </c>
      <c r="Q566" s="188" t="s">
        <v>2456</v>
      </c>
      <c r="R566" s="188" t="s">
        <v>3453</v>
      </c>
    </row>
    <row r="567" spans="1:18" ht="108">
      <c r="A567" s="249" t="s">
        <v>1061</v>
      </c>
      <c r="B567" s="250" t="s">
        <v>1059</v>
      </c>
      <c r="C567" s="250" t="s">
        <v>1062</v>
      </c>
      <c r="D567" s="250" t="s">
        <v>1063</v>
      </c>
      <c r="E567" s="250" t="s">
        <v>3454</v>
      </c>
      <c r="F567" s="250" t="s">
        <v>3455</v>
      </c>
      <c r="G567" s="250" t="s">
        <v>3456</v>
      </c>
      <c r="H567" s="250" t="s">
        <v>2825</v>
      </c>
      <c r="I567" s="250" t="s">
        <v>3457</v>
      </c>
      <c r="J567" s="250" t="s">
        <v>3458</v>
      </c>
      <c r="K567" s="250" t="s">
        <v>3459</v>
      </c>
      <c r="L567" s="250" t="s">
        <v>286</v>
      </c>
      <c r="M567" s="250"/>
      <c r="N567" s="250"/>
      <c r="O567" s="250"/>
      <c r="P567" s="188" t="s">
        <v>3460</v>
      </c>
      <c r="Q567" s="188" t="s">
        <v>2456</v>
      </c>
      <c r="R567" s="188"/>
    </row>
    <row r="568" spans="1:18" ht="94.5">
      <c r="A568" s="249" t="s">
        <v>1064</v>
      </c>
      <c r="B568" s="250" t="s">
        <v>1059</v>
      </c>
      <c r="C568" s="250" t="s">
        <v>1062</v>
      </c>
      <c r="D568" s="250" t="s">
        <v>1065</v>
      </c>
      <c r="E568" s="250" t="s">
        <v>3461</v>
      </c>
      <c r="F568" s="250" t="s">
        <v>3462</v>
      </c>
      <c r="G568" s="250" t="s">
        <v>3456</v>
      </c>
      <c r="H568" s="250" t="s">
        <v>2825</v>
      </c>
      <c r="I568" s="250" t="s">
        <v>3463</v>
      </c>
      <c r="J568" s="250" t="s">
        <v>3464</v>
      </c>
      <c r="K568" s="250" t="s">
        <v>3465</v>
      </c>
      <c r="L568" s="250" t="s">
        <v>286</v>
      </c>
      <c r="M568" s="250"/>
      <c r="N568" s="250"/>
      <c r="O568" s="250"/>
      <c r="P568" s="188" t="s">
        <v>3460</v>
      </c>
      <c r="Q568" s="188" t="s">
        <v>2456</v>
      </c>
      <c r="R568" s="188"/>
    </row>
    <row r="569" spans="1:18" ht="256.5">
      <c r="A569" s="249" t="s">
        <v>3466</v>
      </c>
      <c r="B569" s="250" t="s">
        <v>1067</v>
      </c>
      <c r="C569" s="250" t="s">
        <v>3467</v>
      </c>
      <c r="D569" s="250" t="s">
        <v>3468</v>
      </c>
      <c r="E569" s="250"/>
      <c r="F569" s="250"/>
      <c r="G569" s="250" t="s">
        <v>3469</v>
      </c>
      <c r="H569" s="250" t="s">
        <v>3470</v>
      </c>
      <c r="I569" s="250" t="s">
        <v>3471</v>
      </c>
      <c r="J569" s="250"/>
      <c r="K569" s="250"/>
      <c r="L569" s="250" t="s">
        <v>286</v>
      </c>
      <c r="M569" s="250"/>
      <c r="N569" s="250"/>
      <c r="O569" s="250"/>
      <c r="P569" s="188" t="s">
        <v>3472</v>
      </c>
      <c r="Q569" s="188" t="s">
        <v>2456</v>
      </c>
      <c r="R569" s="188"/>
    </row>
    <row r="570" spans="1:18" ht="81">
      <c r="A570" s="249" t="s">
        <v>1066</v>
      </c>
      <c r="B570" s="250" t="s">
        <v>1067</v>
      </c>
      <c r="C570" s="250" t="s">
        <v>365</v>
      </c>
      <c r="D570" s="250"/>
      <c r="E570" s="250"/>
      <c r="F570" s="250"/>
      <c r="G570" s="250" t="s">
        <v>3469</v>
      </c>
      <c r="H570" s="250" t="s">
        <v>2946</v>
      </c>
      <c r="I570" s="250"/>
      <c r="J570" s="250"/>
      <c r="K570" s="250"/>
      <c r="L570" s="250" t="s">
        <v>286</v>
      </c>
      <c r="M570" s="250"/>
      <c r="N570" s="250"/>
      <c r="O570" s="250"/>
      <c r="P570" s="188" t="s">
        <v>3473</v>
      </c>
      <c r="Q570" s="188" t="s">
        <v>2456</v>
      </c>
      <c r="R570" s="188"/>
    </row>
    <row r="571" spans="1:18" ht="81">
      <c r="A571" s="249" t="s">
        <v>1068</v>
      </c>
      <c r="B571" s="250" t="s">
        <v>1067</v>
      </c>
      <c r="C571" s="250" t="s">
        <v>265</v>
      </c>
      <c r="D571" s="250" t="s">
        <v>1069</v>
      </c>
      <c r="E571" s="250" t="s">
        <v>3474</v>
      </c>
      <c r="F571" s="250" t="s">
        <v>3475</v>
      </c>
      <c r="G571" s="250" t="s">
        <v>3476</v>
      </c>
      <c r="H571" s="250" t="s">
        <v>3477</v>
      </c>
      <c r="I571" s="250" t="s">
        <v>3478</v>
      </c>
      <c r="J571" s="250" t="s">
        <v>3479</v>
      </c>
      <c r="K571" s="250" t="s">
        <v>3480</v>
      </c>
      <c r="L571" s="250" t="s">
        <v>286</v>
      </c>
      <c r="M571" s="250"/>
      <c r="N571" s="250"/>
      <c r="O571" s="250"/>
      <c r="P571" s="188" t="s">
        <v>250</v>
      </c>
      <c r="Q571" s="188" t="s">
        <v>3481</v>
      </c>
      <c r="R571" s="188"/>
    </row>
    <row r="572" spans="1:18" ht="148.5">
      <c r="A572" s="249" t="s">
        <v>1071</v>
      </c>
      <c r="B572" s="250" t="s">
        <v>1067</v>
      </c>
      <c r="C572" s="250" t="s">
        <v>265</v>
      </c>
      <c r="D572" s="250" t="s">
        <v>1069</v>
      </c>
      <c r="E572" s="250" t="s">
        <v>3482</v>
      </c>
      <c r="F572" s="250" t="s">
        <v>3483</v>
      </c>
      <c r="G572" s="250" t="s">
        <v>3476</v>
      </c>
      <c r="H572" s="250" t="s">
        <v>3477</v>
      </c>
      <c r="I572" s="250" t="s">
        <v>3478</v>
      </c>
      <c r="J572" s="250" t="s">
        <v>3484</v>
      </c>
      <c r="K572" s="250" t="s">
        <v>3485</v>
      </c>
      <c r="L572" s="250" t="s">
        <v>2454</v>
      </c>
      <c r="M572" s="250" t="s">
        <v>250</v>
      </c>
      <c r="N572" s="250" t="s">
        <v>3481</v>
      </c>
      <c r="O572" s="250"/>
      <c r="P572" s="188" t="s">
        <v>250</v>
      </c>
      <c r="Q572" s="188" t="s">
        <v>3481</v>
      </c>
      <c r="R572" s="188"/>
    </row>
    <row r="573" spans="1:18" ht="256.5">
      <c r="A573" s="249" t="s">
        <v>1380</v>
      </c>
      <c r="B573" s="250" t="s">
        <v>1067</v>
      </c>
      <c r="C573" s="250" t="s">
        <v>1381</v>
      </c>
      <c r="D573" s="250" t="s">
        <v>1382</v>
      </c>
      <c r="E573" s="250"/>
      <c r="F573" s="250" t="s">
        <v>3486</v>
      </c>
      <c r="G573" s="250" t="s">
        <v>3469</v>
      </c>
      <c r="H573" s="250" t="s">
        <v>3487</v>
      </c>
      <c r="I573" s="250" t="s">
        <v>3488</v>
      </c>
      <c r="J573" s="250"/>
      <c r="K573" s="250" t="s">
        <v>3489</v>
      </c>
      <c r="L573" s="250" t="s">
        <v>286</v>
      </c>
      <c r="M573" s="250"/>
      <c r="N573" s="250"/>
      <c r="O573" s="250"/>
      <c r="P573" s="188" t="s">
        <v>3490</v>
      </c>
      <c r="Q573" s="188" t="s">
        <v>2456</v>
      </c>
      <c r="R573" s="188"/>
    </row>
    <row r="574" spans="1:18" ht="310.5">
      <c r="A574" s="249" t="s">
        <v>3491</v>
      </c>
      <c r="B574" s="250" t="s">
        <v>1073</v>
      </c>
      <c r="C574" s="250" t="s">
        <v>3492</v>
      </c>
      <c r="D574" s="250" t="s">
        <v>3493</v>
      </c>
      <c r="E574" s="250"/>
      <c r="F574" s="250"/>
      <c r="G574" s="250" t="s">
        <v>3494</v>
      </c>
      <c r="H574" s="250" t="s">
        <v>3495</v>
      </c>
      <c r="I574" s="250" t="s">
        <v>3496</v>
      </c>
      <c r="J574" s="250"/>
      <c r="K574" s="250"/>
      <c r="L574" s="250" t="s">
        <v>269</v>
      </c>
      <c r="M574" s="250" t="s">
        <v>3497</v>
      </c>
      <c r="N574" s="250" t="s">
        <v>2456</v>
      </c>
      <c r="O574" s="250"/>
      <c r="P574" s="188"/>
      <c r="Q574" s="188"/>
      <c r="R574" s="188"/>
    </row>
    <row r="575" spans="1:18" ht="297">
      <c r="A575" s="249" t="s">
        <v>1072</v>
      </c>
      <c r="B575" s="250" t="s">
        <v>1073</v>
      </c>
      <c r="C575" s="250" t="s">
        <v>3498</v>
      </c>
      <c r="D575" s="250" t="s">
        <v>1075</v>
      </c>
      <c r="E575" s="250"/>
      <c r="F575" s="250"/>
      <c r="G575" s="250" t="s">
        <v>3494</v>
      </c>
      <c r="H575" s="250" t="s">
        <v>3495</v>
      </c>
      <c r="I575" s="250" t="s">
        <v>3499</v>
      </c>
      <c r="J575" s="250"/>
      <c r="K575" s="250"/>
      <c r="L575" s="250" t="s">
        <v>286</v>
      </c>
      <c r="M575" s="250"/>
      <c r="N575" s="250"/>
      <c r="O575" s="250"/>
      <c r="P575" s="188" t="s">
        <v>3500</v>
      </c>
      <c r="Q575" s="188" t="s">
        <v>393</v>
      </c>
      <c r="R575" s="188"/>
    </row>
    <row r="576" spans="1:18" ht="297">
      <c r="A576" s="249" t="s">
        <v>1076</v>
      </c>
      <c r="B576" s="250" t="s">
        <v>1073</v>
      </c>
      <c r="C576" s="250" t="s">
        <v>1077</v>
      </c>
      <c r="D576" s="250" t="s">
        <v>1078</v>
      </c>
      <c r="E576" s="250"/>
      <c r="F576" s="250"/>
      <c r="G576" s="250" t="s">
        <v>3494</v>
      </c>
      <c r="H576" s="250" t="s">
        <v>3495</v>
      </c>
      <c r="I576" s="250" t="s">
        <v>3501</v>
      </c>
      <c r="J576" s="250"/>
      <c r="K576" s="250"/>
      <c r="L576" s="250" t="s">
        <v>269</v>
      </c>
      <c r="M576" s="250" t="s">
        <v>3502</v>
      </c>
      <c r="N576" s="250" t="s">
        <v>267</v>
      </c>
      <c r="O576" s="250"/>
      <c r="P576" s="188"/>
      <c r="Q576" s="188"/>
      <c r="R576" s="188"/>
    </row>
    <row r="577" spans="1:18" ht="216">
      <c r="A577" s="249" t="s">
        <v>1383</v>
      </c>
      <c r="B577" s="250" t="s">
        <v>1073</v>
      </c>
      <c r="C577" s="250" t="s">
        <v>1384</v>
      </c>
      <c r="D577" s="250" t="s">
        <v>1385</v>
      </c>
      <c r="E577" s="250"/>
      <c r="F577" s="250"/>
      <c r="G577" s="250" t="s">
        <v>3494</v>
      </c>
      <c r="H577" s="250" t="s">
        <v>3503</v>
      </c>
      <c r="I577" s="250" t="s">
        <v>3504</v>
      </c>
      <c r="J577" s="250"/>
      <c r="K577" s="250"/>
      <c r="L577" s="250" t="s">
        <v>286</v>
      </c>
      <c r="M577" s="250"/>
      <c r="N577" s="250"/>
      <c r="O577" s="250"/>
      <c r="P577" s="188" t="s">
        <v>3500</v>
      </c>
      <c r="Q577" s="188" t="s">
        <v>393</v>
      </c>
      <c r="R577" s="188"/>
    </row>
    <row r="578" spans="1:18" ht="243">
      <c r="A578" s="249" t="s">
        <v>1079</v>
      </c>
      <c r="B578" s="250" t="s">
        <v>1073</v>
      </c>
      <c r="C578" s="250" t="s">
        <v>1080</v>
      </c>
      <c r="D578" s="250" t="s">
        <v>1081</v>
      </c>
      <c r="E578" s="250"/>
      <c r="F578" s="250"/>
      <c r="G578" s="250" t="s">
        <v>3505</v>
      </c>
      <c r="H578" s="250" t="s">
        <v>3506</v>
      </c>
      <c r="I578" s="250" t="s">
        <v>3507</v>
      </c>
      <c r="J578" s="250"/>
      <c r="K578" s="250"/>
      <c r="L578" s="250" t="s">
        <v>286</v>
      </c>
      <c r="M578" s="250"/>
      <c r="N578" s="250"/>
      <c r="O578" s="250"/>
      <c r="P578" s="188" t="s">
        <v>3500</v>
      </c>
      <c r="Q578" s="188" t="s">
        <v>393</v>
      </c>
      <c r="R578" s="188"/>
    </row>
    <row r="579" spans="1:18" ht="243">
      <c r="A579" s="249" t="s">
        <v>1082</v>
      </c>
      <c r="B579" s="250" t="s">
        <v>1073</v>
      </c>
      <c r="C579" s="250" t="s">
        <v>1083</v>
      </c>
      <c r="D579" s="250" t="s">
        <v>1084</v>
      </c>
      <c r="E579" s="250"/>
      <c r="F579" s="250"/>
      <c r="G579" s="250" t="s">
        <v>3505</v>
      </c>
      <c r="H579" s="250" t="s">
        <v>3508</v>
      </c>
      <c r="I579" s="250" t="s">
        <v>3509</v>
      </c>
      <c r="J579" s="250"/>
      <c r="K579" s="250"/>
      <c r="L579" s="250" t="s">
        <v>286</v>
      </c>
      <c r="M579" s="250"/>
      <c r="N579" s="250"/>
      <c r="O579" s="250"/>
      <c r="P579" s="188" t="s">
        <v>3500</v>
      </c>
      <c r="Q579" s="188" t="s">
        <v>393</v>
      </c>
      <c r="R579" s="188"/>
    </row>
    <row r="580" spans="1:18" ht="229.5">
      <c r="A580" s="249" t="s">
        <v>1386</v>
      </c>
      <c r="B580" s="250" t="s">
        <v>1073</v>
      </c>
      <c r="C580" s="250" t="s">
        <v>1086</v>
      </c>
      <c r="D580" s="250" t="s">
        <v>1387</v>
      </c>
      <c r="E580" s="250"/>
      <c r="F580" s="250" t="s">
        <v>3510</v>
      </c>
      <c r="G580" s="250" t="s">
        <v>3494</v>
      </c>
      <c r="H580" s="250" t="s">
        <v>3511</v>
      </c>
      <c r="I580" s="250" t="s">
        <v>3512</v>
      </c>
      <c r="J580" s="250"/>
      <c r="K580" s="250" t="s">
        <v>3513</v>
      </c>
      <c r="L580" s="250" t="s">
        <v>252</v>
      </c>
      <c r="M580" s="250" t="s">
        <v>3514</v>
      </c>
      <c r="N580" s="250" t="s">
        <v>267</v>
      </c>
      <c r="O580" s="250"/>
      <c r="P580" s="188" t="s">
        <v>3500</v>
      </c>
      <c r="Q580" s="188" t="s">
        <v>393</v>
      </c>
      <c r="R580" s="188"/>
    </row>
    <row r="581" spans="1:18" ht="364.5">
      <c r="A581" s="249" t="s">
        <v>1085</v>
      </c>
      <c r="B581" s="250" t="s">
        <v>1073</v>
      </c>
      <c r="C581" s="250" t="s">
        <v>1086</v>
      </c>
      <c r="D581" s="250" t="s">
        <v>1087</v>
      </c>
      <c r="E581" s="250" t="s">
        <v>3515</v>
      </c>
      <c r="F581" s="250"/>
      <c r="G581" s="250" t="s">
        <v>3494</v>
      </c>
      <c r="H581" s="250" t="s">
        <v>3516</v>
      </c>
      <c r="I581" s="250" t="s">
        <v>3517</v>
      </c>
      <c r="J581" s="250"/>
      <c r="K581" s="250"/>
      <c r="L581" s="250" t="s">
        <v>252</v>
      </c>
      <c r="M581" s="250" t="s">
        <v>3518</v>
      </c>
      <c r="N581" s="250" t="s">
        <v>250</v>
      </c>
      <c r="O581" s="250" t="s">
        <v>3519</v>
      </c>
      <c r="P581" s="188" t="s">
        <v>3500</v>
      </c>
      <c r="Q581" s="188" t="s">
        <v>393</v>
      </c>
      <c r="R581" s="188"/>
    </row>
    <row r="582" spans="1:18" ht="216">
      <c r="A582" s="249" t="s">
        <v>1088</v>
      </c>
      <c r="B582" s="250" t="s">
        <v>1073</v>
      </c>
      <c r="C582" s="250" t="s">
        <v>1089</v>
      </c>
      <c r="D582" s="250" t="s">
        <v>1090</v>
      </c>
      <c r="E582" s="250"/>
      <c r="F582" s="250"/>
      <c r="G582" s="250" t="s">
        <v>3494</v>
      </c>
      <c r="H582" s="250" t="s">
        <v>3516</v>
      </c>
      <c r="I582" s="250" t="s">
        <v>3520</v>
      </c>
      <c r="J582" s="250"/>
      <c r="K582" s="250"/>
      <c r="L582" s="250" t="s">
        <v>762</v>
      </c>
      <c r="M582" s="250"/>
      <c r="N582" s="250"/>
      <c r="O582" s="250"/>
      <c r="P582" s="188" t="s">
        <v>3500</v>
      </c>
      <c r="Q582" s="188" t="s">
        <v>393</v>
      </c>
      <c r="R582" s="188"/>
    </row>
    <row r="583" spans="1:18" ht="229.5">
      <c r="A583" s="249" t="s">
        <v>3521</v>
      </c>
      <c r="B583" s="250" t="s">
        <v>1073</v>
      </c>
      <c r="C583" s="250" t="s">
        <v>1389</v>
      </c>
      <c r="D583" s="250" t="s">
        <v>3522</v>
      </c>
      <c r="E583" s="250" t="s">
        <v>3523</v>
      </c>
      <c r="F583" s="250" t="s">
        <v>3524</v>
      </c>
      <c r="G583" s="250" t="s">
        <v>3494</v>
      </c>
      <c r="H583" s="250" t="s">
        <v>3516</v>
      </c>
      <c r="I583" s="250" t="s">
        <v>3520</v>
      </c>
      <c r="J583" s="250" t="s">
        <v>3525</v>
      </c>
      <c r="K583" s="250" t="s">
        <v>3526</v>
      </c>
      <c r="L583" s="250" t="s">
        <v>3527</v>
      </c>
      <c r="M583" s="250" t="s">
        <v>3528</v>
      </c>
      <c r="N583" s="250"/>
      <c r="O583" s="250"/>
      <c r="P583" s="188" t="s">
        <v>3500</v>
      </c>
      <c r="Q583" s="188" t="s">
        <v>393</v>
      </c>
      <c r="R583" s="188"/>
    </row>
    <row r="584" spans="1:18" ht="297">
      <c r="A584" s="249" t="s">
        <v>1388</v>
      </c>
      <c r="B584" s="250" t="s">
        <v>1073</v>
      </c>
      <c r="C584" s="250" t="s">
        <v>1389</v>
      </c>
      <c r="D584" s="250" t="s">
        <v>1390</v>
      </c>
      <c r="E584" s="250" t="s">
        <v>3529</v>
      </c>
      <c r="F584" s="250"/>
      <c r="G584" s="250" t="s">
        <v>3494</v>
      </c>
      <c r="H584" s="250" t="s">
        <v>3516</v>
      </c>
      <c r="I584" s="250" t="s">
        <v>3530</v>
      </c>
      <c r="J584" s="250" t="s">
        <v>3531</v>
      </c>
      <c r="K584" s="250"/>
      <c r="L584" s="250" t="s">
        <v>286</v>
      </c>
      <c r="M584" s="250"/>
      <c r="N584" s="250"/>
      <c r="O584" s="250"/>
      <c r="P584" s="188" t="s">
        <v>3500</v>
      </c>
      <c r="Q584" s="188" t="s">
        <v>393</v>
      </c>
      <c r="R584" s="188"/>
    </row>
    <row r="585" spans="1:18" ht="243">
      <c r="A585" s="249" t="s">
        <v>1091</v>
      </c>
      <c r="B585" s="250" t="s">
        <v>1073</v>
      </c>
      <c r="C585" s="250" t="s">
        <v>1092</v>
      </c>
      <c r="D585" s="250" t="s">
        <v>1093</v>
      </c>
      <c r="E585" s="250" t="s">
        <v>3532</v>
      </c>
      <c r="F585" s="250"/>
      <c r="G585" s="250" t="s">
        <v>3494</v>
      </c>
      <c r="H585" s="250" t="s">
        <v>3533</v>
      </c>
      <c r="I585" s="250" t="s">
        <v>3534</v>
      </c>
      <c r="J585" s="250" t="s">
        <v>3535</v>
      </c>
      <c r="K585" s="250"/>
      <c r="L585" s="250" t="s">
        <v>286</v>
      </c>
      <c r="M585" s="250"/>
      <c r="N585" s="250"/>
      <c r="O585" s="250"/>
      <c r="P585" s="188" t="s">
        <v>3500</v>
      </c>
      <c r="Q585" s="188" t="s">
        <v>393</v>
      </c>
      <c r="R585" s="188"/>
    </row>
    <row r="586" spans="1:18" ht="243">
      <c r="A586" s="249" t="s">
        <v>1094</v>
      </c>
      <c r="B586" s="250" t="s">
        <v>1073</v>
      </c>
      <c r="C586" s="250" t="s">
        <v>1092</v>
      </c>
      <c r="D586" s="250" t="s">
        <v>1095</v>
      </c>
      <c r="E586" s="250"/>
      <c r="F586" s="250"/>
      <c r="G586" s="250" t="s">
        <v>3494</v>
      </c>
      <c r="H586" s="250" t="s">
        <v>3533</v>
      </c>
      <c r="I586" s="250" t="s">
        <v>3536</v>
      </c>
      <c r="J586" s="250"/>
      <c r="K586" s="250"/>
      <c r="L586" s="250" t="s">
        <v>269</v>
      </c>
      <c r="M586" s="250" t="s">
        <v>3537</v>
      </c>
      <c r="N586" s="250" t="s">
        <v>267</v>
      </c>
      <c r="O586" s="250"/>
      <c r="P586" s="188"/>
      <c r="Q586" s="188"/>
      <c r="R586" s="188"/>
    </row>
    <row r="587" spans="1:18" ht="243">
      <c r="A587" s="249" t="s">
        <v>1096</v>
      </c>
      <c r="B587" s="250" t="s">
        <v>1073</v>
      </c>
      <c r="C587" s="250" t="s">
        <v>1097</v>
      </c>
      <c r="D587" s="250" t="s">
        <v>1098</v>
      </c>
      <c r="E587" s="250"/>
      <c r="F587" s="250"/>
      <c r="G587" s="250" t="s">
        <v>3494</v>
      </c>
      <c r="H587" s="250" t="s">
        <v>3538</v>
      </c>
      <c r="I587" s="250" t="s">
        <v>3539</v>
      </c>
      <c r="J587" s="250"/>
      <c r="K587" s="250"/>
      <c r="L587" s="250" t="s">
        <v>269</v>
      </c>
      <c r="M587" s="250" t="s">
        <v>250</v>
      </c>
      <c r="N587" s="250" t="s">
        <v>250</v>
      </c>
      <c r="O587" s="250"/>
      <c r="P587" s="188"/>
      <c r="Q587" s="188"/>
      <c r="R587" s="188"/>
    </row>
    <row r="588" spans="1:18" ht="243">
      <c r="A588" s="249" t="s">
        <v>1099</v>
      </c>
      <c r="B588" s="250" t="s">
        <v>1073</v>
      </c>
      <c r="C588" s="250" t="s">
        <v>3540</v>
      </c>
      <c r="D588" s="250" t="s">
        <v>3541</v>
      </c>
      <c r="E588" s="250"/>
      <c r="F588" s="250"/>
      <c r="G588" s="250" t="s">
        <v>3494</v>
      </c>
      <c r="H588" s="250" t="s">
        <v>3506</v>
      </c>
      <c r="I588" s="250" t="s">
        <v>3542</v>
      </c>
      <c r="J588" s="250"/>
      <c r="K588" s="250"/>
      <c r="L588" s="250" t="s">
        <v>252</v>
      </c>
      <c r="M588" s="250" t="s">
        <v>3543</v>
      </c>
      <c r="N588" s="250" t="s">
        <v>2456</v>
      </c>
      <c r="O588" s="250"/>
      <c r="P588" s="188" t="s">
        <v>3500</v>
      </c>
      <c r="Q588" s="188" t="s">
        <v>393</v>
      </c>
      <c r="R588" s="188"/>
    </row>
    <row r="589" spans="1:18" ht="229.5">
      <c r="A589" s="249" t="s">
        <v>1102</v>
      </c>
      <c r="B589" s="250" t="s">
        <v>1073</v>
      </c>
      <c r="C589" s="250" t="s">
        <v>3544</v>
      </c>
      <c r="D589" s="250" t="s">
        <v>1103</v>
      </c>
      <c r="E589" s="250"/>
      <c r="F589" s="250"/>
      <c r="G589" s="250" t="s">
        <v>3494</v>
      </c>
      <c r="H589" s="250" t="s">
        <v>3516</v>
      </c>
      <c r="I589" s="250" t="s">
        <v>3545</v>
      </c>
      <c r="J589" s="250"/>
      <c r="K589" s="250"/>
      <c r="L589" s="250" t="s">
        <v>252</v>
      </c>
      <c r="M589" s="250" t="s">
        <v>3543</v>
      </c>
      <c r="N589" s="250" t="s">
        <v>2456</v>
      </c>
      <c r="O589" s="250"/>
      <c r="P589" s="188" t="s">
        <v>3500</v>
      </c>
      <c r="Q589" s="188" t="s">
        <v>393</v>
      </c>
      <c r="R589" s="188"/>
    </row>
    <row r="590" spans="1:18" ht="229.5">
      <c r="A590" s="249" t="s">
        <v>1104</v>
      </c>
      <c r="B590" s="250" t="s">
        <v>1073</v>
      </c>
      <c r="C590" s="250" t="s">
        <v>3544</v>
      </c>
      <c r="D590" s="250" t="s">
        <v>1105</v>
      </c>
      <c r="E590" s="250"/>
      <c r="F590" s="250"/>
      <c r="G590" s="250" t="s">
        <v>3494</v>
      </c>
      <c r="H590" s="250" t="s">
        <v>3516</v>
      </c>
      <c r="I590" s="250" t="s">
        <v>3546</v>
      </c>
      <c r="J590" s="250"/>
      <c r="K590" s="250"/>
      <c r="L590" s="250" t="s">
        <v>252</v>
      </c>
      <c r="M590" s="250" t="s">
        <v>3543</v>
      </c>
      <c r="N590" s="250" t="s">
        <v>2456</v>
      </c>
      <c r="O590" s="250"/>
      <c r="P590" s="188" t="s">
        <v>3500</v>
      </c>
      <c r="Q590" s="188" t="s">
        <v>393</v>
      </c>
      <c r="R590" s="188"/>
    </row>
    <row r="591" spans="1:18" ht="216">
      <c r="A591" s="249" t="s">
        <v>1106</v>
      </c>
      <c r="B591" s="250" t="s">
        <v>1073</v>
      </c>
      <c r="C591" s="250" t="s">
        <v>1089</v>
      </c>
      <c r="D591" s="250" t="s">
        <v>1107</v>
      </c>
      <c r="E591" s="250"/>
      <c r="F591" s="250"/>
      <c r="G591" s="250" t="s">
        <v>3494</v>
      </c>
      <c r="H591" s="250" t="s">
        <v>3516</v>
      </c>
      <c r="I591" s="250" t="s">
        <v>3547</v>
      </c>
      <c r="J591" s="250"/>
      <c r="K591" s="250"/>
      <c r="L591" s="250" t="s">
        <v>252</v>
      </c>
      <c r="M591" s="250" t="s">
        <v>3543</v>
      </c>
      <c r="N591" s="250" t="s">
        <v>2456</v>
      </c>
      <c r="O591" s="250"/>
      <c r="P591" s="188" t="s">
        <v>3500</v>
      </c>
      <c r="Q591" s="188" t="s">
        <v>393</v>
      </c>
      <c r="R591" s="188"/>
    </row>
    <row r="592" spans="1:18" ht="243">
      <c r="A592" s="249" t="s">
        <v>1108</v>
      </c>
      <c r="B592" s="250" t="s">
        <v>1073</v>
      </c>
      <c r="C592" s="250" t="s">
        <v>3548</v>
      </c>
      <c r="D592" s="250" t="s">
        <v>1110</v>
      </c>
      <c r="E592" s="250"/>
      <c r="F592" s="250"/>
      <c r="G592" s="250" t="s">
        <v>3494</v>
      </c>
      <c r="H592" s="250" t="s">
        <v>3533</v>
      </c>
      <c r="I592" s="250" t="s">
        <v>3549</v>
      </c>
      <c r="J592" s="250"/>
      <c r="K592" s="250"/>
      <c r="L592" s="250" t="s">
        <v>252</v>
      </c>
      <c r="M592" s="250" t="s">
        <v>3543</v>
      </c>
      <c r="N592" s="250" t="s">
        <v>2456</v>
      </c>
      <c r="O592" s="250"/>
      <c r="P592" s="188" t="s">
        <v>3500</v>
      </c>
      <c r="Q592" s="188" t="s">
        <v>393</v>
      </c>
      <c r="R592" s="188"/>
    </row>
    <row r="593" spans="1:18" ht="256.5">
      <c r="A593" s="249" t="s">
        <v>1111</v>
      </c>
      <c r="B593" s="250" t="s">
        <v>1073</v>
      </c>
      <c r="C593" s="250" t="s">
        <v>3550</v>
      </c>
      <c r="D593" s="250" t="s">
        <v>1112</v>
      </c>
      <c r="E593" s="250"/>
      <c r="F593" s="250"/>
      <c r="G593" s="250" t="s">
        <v>3494</v>
      </c>
      <c r="H593" s="250" t="s">
        <v>3533</v>
      </c>
      <c r="I593" s="250" t="s">
        <v>3551</v>
      </c>
      <c r="J593" s="250"/>
      <c r="K593" s="250"/>
      <c r="L593" s="250" t="s">
        <v>252</v>
      </c>
      <c r="M593" s="250" t="s">
        <v>3543</v>
      </c>
      <c r="N593" s="250" t="s">
        <v>2456</v>
      </c>
      <c r="O593" s="250"/>
      <c r="P593" s="188" t="s">
        <v>3500</v>
      </c>
      <c r="Q593" s="188" t="s">
        <v>393</v>
      </c>
      <c r="R593" s="188"/>
    </row>
    <row r="594" spans="1:18" ht="94.5">
      <c r="A594" s="249" t="s">
        <v>1391</v>
      </c>
      <c r="B594" s="250" t="s">
        <v>1114</v>
      </c>
      <c r="C594" s="250" t="s">
        <v>1392</v>
      </c>
      <c r="D594" s="250" t="s">
        <v>1393</v>
      </c>
      <c r="E594" s="250"/>
      <c r="F594" s="250"/>
      <c r="G594" s="250" t="s">
        <v>3552</v>
      </c>
      <c r="H594" s="250" t="s">
        <v>3553</v>
      </c>
      <c r="I594" s="250" t="s">
        <v>3554</v>
      </c>
      <c r="J594" s="250"/>
      <c r="K594" s="250"/>
      <c r="L594" s="250" t="s">
        <v>286</v>
      </c>
      <c r="M594" s="250" t="s">
        <v>2456</v>
      </c>
      <c r="N594" s="250" t="s">
        <v>2456</v>
      </c>
      <c r="O594" s="250"/>
      <c r="P594" s="188" t="s">
        <v>3452</v>
      </c>
      <c r="Q594" s="188" t="s">
        <v>3481</v>
      </c>
      <c r="R594" s="188"/>
    </row>
    <row r="595" spans="1:18" ht="81">
      <c r="A595" s="249" t="s">
        <v>1113</v>
      </c>
      <c r="B595" s="250" t="s">
        <v>1114</v>
      </c>
      <c r="C595" s="250" t="s">
        <v>1115</v>
      </c>
      <c r="D595" s="250" t="s">
        <v>1116</v>
      </c>
      <c r="E595" s="250"/>
      <c r="F595" s="250"/>
      <c r="G595" s="250" t="s">
        <v>3552</v>
      </c>
      <c r="H595" s="250" t="s">
        <v>3555</v>
      </c>
      <c r="I595" s="250" t="s">
        <v>3556</v>
      </c>
      <c r="J595" s="250"/>
      <c r="K595" s="250"/>
      <c r="L595" s="250" t="s">
        <v>286</v>
      </c>
      <c r="M595" s="250" t="s">
        <v>2456</v>
      </c>
      <c r="N595" s="250" t="s">
        <v>2456</v>
      </c>
      <c r="O595" s="250"/>
      <c r="P595" s="188" t="s">
        <v>3452</v>
      </c>
      <c r="Q595" s="188" t="s">
        <v>3481</v>
      </c>
      <c r="R595" s="188"/>
    </row>
    <row r="596" spans="1:18" ht="108">
      <c r="A596" s="249" t="s">
        <v>1117</v>
      </c>
      <c r="B596" s="250" t="s">
        <v>1114</v>
      </c>
      <c r="C596" s="250" t="s">
        <v>1115</v>
      </c>
      <c r="D596" s="250" t="s">
        <v>1118</v>
      </c>
      <c r="E596" s="250"/>
      <c r="F596" s="250"/>
      <c r="G596" s="250" t="s">
        <v>3552</v>
      </c>
      <c r="H596" s="250" t="s">
        <v>3555</v>
      </c>
      <c r="I596" s="250" t="s">
        <v>3557</v>
      </c>
      <c r="J596" s="250"/>
      <c r="K596" s="250"/>
      <c r="L596" s="250" t="s">
        <v>286</v>
      </c>
      <c r="M596" s="250" t="s">
        <v>2456</v>
      </c>
      <c r="N596" s="250" t="s">
        <v>2456</v>
      </c>
      <c r="O596" s="250"/>
      <c r="P596" s="188" t="s">
        <v>3452</v>
      </c>
      <c r="Q596" s="188" t="s">
        <v>3481</v>
      </c>
      <c r="R596" s="188"/>
    </row>
    <row r="597" spans="1:18" ht="108">
      <c r="A597" s="249" t="s">
        <v>1119</v>
      </c>
      <c r="B597" s="250" t="s">
        <v>1114</v>
      </c>
      <c r="C597" s="250" t="s">
        <v>439</v>
      </c>
      <c r="D597" s="250" t="s">
        <v>1120</v>
      </c>
      <c r="E597" s="250"/>
      <c r="F597" s="250"/>
      <c r="G597" s="250" t="s">
        <v>3552</v>
      </c>
      <c r="H597" s="250" t="s">
        <v>3558</v>
      </c>
      <c r="I597" s="250" t="s">
        <v>3559</v>
      </c>
      <c r="J597" s="250"/>
      <c r="K597" s="250"/>
      <c r="L597" s="250" t="s">
        <v>286</v>
      </c>
      <c r="M597" s="250" t="s">
        <v>2456</v>
      </c>
      <c r="N597" s="250" t="s">
        <v>2456</v>
      </c>
      <c r="O597" s="250"/>
      <c r="P597" s="188" t="s">
        <v>3452</v>
      </c>
      <c r="Q597" s="188" t="s">
        <v>3481</v>
      </c>
      <c r="R597" s="188"/>
    </row>
    <row r="598" spans="1:18" ht="81">
      <c r="A598" s="249" t="s">
        <v>1394</v>
      </c>
      <c r="B598" s="250" t="s">
        <v>1114</v>
      </c>
      <c r="C598" s="250" t="s">
        <v>1395</v>
      </c>
      <c r="D598" s="250" t="s">
        <v>1396</v>
      </c>
      <c r="E598" s="250"/>
      <c r="F598" s="250"/>
      <c r="G598" s="250" t="s">
        <v>3552</v>
      </c>
      <c r="H598" s="250" t="s">
        <v>3560</v>
      </c>
      <c r="I598" s="250" t="s">
        <v>3561</v>
      </c>
      <c r="J598" s="250"/>
      <c r="K598" s="250"/>
      <c r="L598" s="250" t="s">
        <v>286</v>
      </c>
      <c r="M598" s="250" t="s">
        <v>2456</v>
      </c>
      <c r="N598" s="250" t="s">
        <v>2456</v>
      </c>
      <c r="O598" s="250"/>
      <c r="P598" s="188" t="s">
        <v>3452</v>
      </c>
      <c r="Q598" s="188" t="s">
        <v>3481</v>
      </c>
      <c r="R598" s="188"/>
    </row>
    <row r="599" spans="1:18" ht="135">
      <c r="A599" s="249" t="s">
        <v>1121</v>
      </c>
      <c r="B599" s="250" t="s">
        <v>1114</v>
      </c>
      <c r="C599" s="250" t="s">
        <v>1122</v>
      </c>
      <c r="D599" s="250" t="s">
        <v>1123</v>
      </c>
      <c r="E599" s="250"/>
      <c r="F599" s="250"/>
      <c r="G599" s="250" t="s">
        <v>3552</v>
      </c>
      <c r="H599" s="250" t="s">
        <v>3562</v>
      </c>
      <c r="I599" s="250" t="s">
        <v>3563</v>
      </c>
      <c r="J599" s="250"/>
      <c r="K599" s="250"/>
      <c r="L599" s="250" t="s">
        <v>286</v>
      </c>
      <c r="M599" s="250" t="s">
        <v>2456</v>
      </c>
      <c r="N599" s="250" t="s">
        <v>2456</v>
      </c>
      <c r="O599" s="250"/>
      <c r="P599" s="188" t="s">
        <v>3452</v>
      </c>
      <c r="Q599" s="188" t="s">
        <v>3481</v>
      </c>
      <c r="R599" s="188"/>
    </row>
    <row r="600" spans="1:18" ht="67.5">
      <c r="A600" s="249" t="s">
        <v>1397</v>
      </c>
      <c r="B600" s="250" t="s">
        <v>1398</v>
      </c>
      <c r="C600" s="250" t="s">
        <v>1270</v>
      </c>
      <c r="D600" s="250" t="s">
        <v>1399</v>
      </c>
      <c r="E600" s="250"/>
      <c r="F600" s="250"/>
      <c r="G600" s="250" t="s">
        <v>3564</v>
      </c>
      <c r="H600" s="250" t="s">
        <v>3565</v>
      </c>
      <c r="I600" s="250" t="s">
        <v>3566</v>
      </c>
      <c r="J600" s="250"/>
      <c r="K600" s="250"/>
      <c r="L600" s="250" t="s">
        <v>269</v>
      </c>
      <c r="M600" s="250"/>
      <c r="N600" s="250"/>
      <c r="O600" s="250" t="s">
        <v>3567</v>
      </c>
      <c r="P600" s="188"/>
      <c r="Q600" s="188"/>
      <c r="R600" s="188"/>
    </row>
    <row r="601" spans="1:18" ht="67.5">
      <c r="A601" s="249" t="s">
        <v>1401</v>
      </c>
      <c r="B601" s="250" t="s">
        <v>1398</v>
      </c>
      <c r="C601" s="250" t="s">
        <v>1270</v>
      </c>
      <c r="D601" s="250" t="s">
        <v>1402</v>
      </c>
      <c r="E601" s="250"/>
      <c r="F601" s="250"/>
      <c r="G601" s="250" t="s">
        <v>3564</v>
      </c>
      <c r="H601" s="250" t="s">
        <v>3565</v>
      </c>
      <c r="I601" s="250" t="s">
        <v>3568</v>
      </c>
      <c r="J601" s="250"/>
      <c r="K601" s="250"/>
      <c r="L601" s="250" t="s">
        <v>269</v>
      </c>
      <c r="M601" s="250"/>
      <c r="N601" s="250"/>
      <c r="O601" s="250" t="s">
        <v>3567</v>
      </c>
      <c r="P601" s="188"/>
      <c r="Q601" s="188"/>
      <c r="R601" s="188"/>
    </row>
    <row r="602" spans="1:18" ht="67.5">
      <c r="A602" s="249" t="s">
        <v>1403</v>
      </c>
      <c r="B602" s="250" t="s">
        <v>1398</v>
      </c>
      <c r="C602" s="250" t="s">
        <v>1270</v>
      </c>
      <c r="D602" s="250" t="s">
        <v>1404</v>
      </c>
      <c r="E602" s="250"/>
      <c r="F602" s="250"/>
      <c r="G602" s="250" t="s">
        <v>3564</v>
      </c>
      <c r="H602" s="250" t="s">
        <v>3565</v>
      </c>
      <c r="I602" s="250" t="s">
        <v>3569</v>
      </c>
      <c r="J602" s="250"/>
      <c r="K602" s="250"/>
      <c r="L602" s="250" t="s">
        <v>269</v>
      </c>
      <c r="M602" s="250"/>
      <c r="N602" s="250"/>
      <c r="O602" s="250" t="s">
        <v>3567</v>
      </c>
      <c r="P602" s="188"/>
      <c r="Q602" s="188"/>
      <c r="R602" s="188"/>
    </row>
    <row r="603" spans="1:18" ht="67.5">
      <c r="A603" s="249" t="s">
        <v>1405</v>
      </c>
      <c r="B603" s="250" t="s">
        <v>1398</v>
      </c>
      <c r="C603" s="250" t="s">
        <v>1270</v>
      </c>
      <c r="D603" s="250" t="s">
        <v>1406</v>
      </c>
      <c r="E603" s="250"/>
      <c r="F603" s="250"/>
      <c r="G603" s="250" t="s">
        <v>3564</v>
      </c>
      <c r="H603" s="250" t="s">
        <v>3565</v>
      </c>
      <c r="I603" s="250" t="s">
        <v>3570</v>
      </c>
      <c r="J603" s="250"/>
      <c r="K603" s="250"/>
      <c r="L603" s="250" t="s">
        <v>269</v>
      </c>
      <c r="M603" s="250"/>
      <c r="N603" s="250"/>
      <c r="O603" s="250" t="s">
        <v>3567</v>
      </c>
      <c r="P603" s="188"/>
      <c r="Q603" s="188"/>
      <c r="R603" s="188"/>
    </row>
    <row r="604" spans="1:18" ht="67.5">
      <c r="A604" s="249" t="s">
        <v>1407</v>
      </c>
      <c r="B604" s="250" t="s">
        <v>1398</v>
      </c>
      <c r="C604" s="250" t="s">
        <v>1270</v>
      </c>
      <c r="D604" s="250" t="s">
        <v>1408</v>
      </c>
      <c r="E604" s="250"/>
      <c r="F604" s="250"/>
      <c r="G604" s="250" t="s">
        <v>3564</v>
      </c>
      <c r="H604" s="250" t="s">
        <v>3565</v>
      </c>
      <c r="I604" s="250" t="s">
        <v>3571</v>
      </c>
      <c r="J604" s="250"/>
      <c r="K604" s="250"/>
      <c r="L604" s="250" t="s">
        <v>269</v>
      </c>
      <c r="M604" s="250"/>
      <c r="N604" s="250"/>
      <c r="O604" s="250" t="s">
        <v>3567</v>
      </c>
      <c r="P604" s="188"/>
      <c r="Q604" s="188"/>
      <c r="R604" s="188"/>
    </row>
    <row r="605" spans="1:18" ht="81">
      <c r="A605" s="249" t="s">
        <v>1409</v>
      </c>
      <c r="B605" s="250" t="s">
        <v>1398</v>
      </c>
      <c r="C605" s="250" t="s">
        <v>1270</v>
      </c>
      <c r="D605" s="250" t="s">
        <v>1410</v>
      </c>
      <c r="E605" s="250"/>
      <c r="F605" s="250"/>
      <c r="G605" s="250" t="s">
        <v>3564</v>
      </c>
      <c r="H605" s="250" t="s">
        <v>3565</v>
      </c>
      <c r="I605" s="250" t="s">
        <v>3572</v>
      </c>
      <c r="J605" s="250"/>
      <c r="K605" s="250"/>
      <c r="L605" s="250" t="s">
        <v>269</v>
      </c>
      <c r="M605" s="250"/>
      <c r="N605" s="250"/>
      <c r="O605" s="250" t="s">
        <v>3567</v>
      </c>
      <c r="P605" s="188"/>
      <c r="Q605" s="188"/>
      <c r="R605" s="188"/>
    </row>
    <row r="606" spans="1:18" ht="337.5">
      <c r="A606" s="249" t="s">
        <v>1411</v>
      </c>
      <c r="B606" s="250" t="s">
        <v>1398</v>
      </c>
      <c r="C606" s="250" t="s">
        <v>349</v>
      </c>
      <c r="D606" s="250" t="s">
        <v>3573</v>
      </c>
      <c r="E606" s="250"/>
      <c r="F606" s="250"/>
      <c r="G606" s="250" t="s">
        <v>3564</v>
      </c>
      <c r="H606" s="250" t="s">
        <v>2946</v>
      </c>
      <c r="I606" s="250" t="s">
        <v>3574</v>
      </c>
      <c r="J606" s="250"/>
      <c r="K606" s="250"/>
      <c r="L606" s="250" t="s">
        <v>269</v>
      </c>
      <c r="M606" s="250"/>
      <c r="N606" s="250"/>
      <c r="O606" s="250" t="s">
        <v>3575</v>
      </c>
      <c r="P606" s="188"/>
      <c r="Q606" s="188"/>
      <c r="R606" s="188"/>
    </row>
    <row r="607" spans="1:18" ht="337.5">
      <c r="A607" s="249" t="s">
        <v>1413</v>
      </c>
      <c r="B607" s="250" t="s">
        <v>1398</v>
      </c>
      <c r="C607" s="250" t="s">
        <v>349</v>
      </c>
      <c r="D607" s="250" t="s">
        <v>3576</v>
      </c>
      <c r="E607" s="250"/>
      <c r="F607" s="250"/>
      <c r="G607" s="250" t="s">
        <v>3564</v>
      </c>
      <c r="H607" s="250" t="s">
        <v>2946</v>
      </c>
      <c r="I607" s="250" t="s">
        <v>3577</v>
      </c>
      <c r="J607" s="250"/>
      <c r="K607" s="250"/>
      <c r="L607" s="250" t="s">
        <v>269</v>
      </c>
      <c r="M607" s="250"/>
      <c r="N607" s="250"/>
      <c r="O607" s="250" t="s">
        <v>3575</v>
      </c>
      <c r="P607" s="188"/>
      <c r="Q607" s="188"/>
      <c r="R607" s="188"/>
    </row>
    <row r="608" spans="1:18" ht="337.5">
      <c r="A608" s="249" t="s">
        <v>1415</v>
      </c>
      <c r="B608" s="250" t="s">
        <v>1398</v>
      </c>
      <c r="C608" s="250" t="s">
        <v>349</v>
      </c>
      <c r="D608" s="250" t="s">
        <v>3578</v>
      </c>
      <c r="E608" s="250"/>
      <c r="F608" s="250"/>
      <c r="G608" s="250" t="s">
        <v>3564</v>
      </c>
      <c r="H608" s="250" t="s">
        <v>2946</v>
      </c>
      <c r="I608" s="250" t="s">
        <v>3579</v>
      </c>
      <c r="J608" s="250"/>
      <c r="K608" s="250"/>
      <c r="L608" s="250" t="s">
        <v>269</v>
      </c>
      <c r="M608" s="250"/>
      <c r="N608" s="250"/>
      <c r="O608" s="250" t="s">
        <v>3575</v>
      </c>
      <c r="P608" s="188"/>
      <c r="Q608" s="188"/>
      <c r="R608" s="188"/>
    </row>
    <row r="609" spans="1:18" ht="337.5">
      <c r="A609" s="249" t="s">
        <v>1417</v>
      </c>
      <c r="B609" s="250" t="s">
        <v>1398</v>
      </c>
      <c r="C609" s="250" t="s">
        <v>349</v>
      </c>
      <c r="D609" s="250" t="s">
        <v>1418</v>
      </c>
      <c r="E609" s="250"/>
      <c r="F609" s="250"/>
      <c r="G609" s="250" t="s">
        <v>3564</v>
      </c>
      <c r="H609" s="250" t="s">
        <v>2946</v>
      </c>
      <c r="I609" s="250" t="s">
        <v>3580</v>
      </c>
      <c r="J609" s="250"/>
      <c r="K609" s="250"/>
      <c r="L609" s="250" t="s">
        <v>269</v>
      </c>
      <c r="M609" s="250"/>
      <c r="N609" s="250"/>
      <c r="O609" s="250" t="s">
        <v>3575</v>
      </c>
      <c r="P609" s="188"/>
      <c r="Q609" s="188"/>
      <c r="R609" s="188"/>
    </row>
    <row r="610" spans="1:18" ht="337.5">
      <c r="A610" s="249" t="s">
        <v>1419</v>
      </c>
      <c r="B610" s="250" t="s">
        <v>1398</v>
      </c>
      <c r="C610" s="250" t="s">
        <v>349</v>
      </c>
      <c r="D610" s="250" t="s">
        <v>3581</v>
      </c>
      <c r="E610" s="250"/>
      <c r="F610" s="250"/>
      <c r="G610" s="250" t="s">
        <v>3564</v>
      </c>
      <c r="H610" s="250" t="s">
        <v>2946</v>
      </c>
      <c r="I610" s="250" t="s">
        <v>3582</v>
      </c>
      <c r="J610" s="250"/>
      <c r="K610" s="250"/>
      <c r="L610" s="250" t="s">
        <v>269</v>
      </c>
      <c r="M610" s="250"/>
      <c r="N610" s="250"/>
      <c r="O610" s="250" t="s">
        <v>3575</v>
      </c>
      <c r="P610" s="188"/>
      <c r="Q610" s="188"/>
      <c r="R610" s="188"/>
    </row>
    <row r="611" spans="1:18" ht="337.5">
      <c r="A611" s="249" t="s">
        <v>1421</v>
      </c>
      <c r="B611" s="250" t="s">
        <v>1398</v>
      </c>
      <c r="C611" s="250" t="s">
        <v>349</v>
      </c>
      <c r="D611" s="250" t="s">
        <v>1422</v>
      </c>
      <c r="E611" s="250"/>
      <c r="F611" s="250"/>
      <c r="G611" s="250" t="s">
        <v>3564</v>
      </c>
      <c r="H611" s="250" t="s">
        <v>2946</v>
      </c>
      <c r="I611" s="250" t="s">
        <v>3583</v>
      </c>
      <c r="J611" s="250"/>
      <c r="K611" s="250"/>
      <c r="L611" s="250" t="s">
        <v>269</v>
      </c>
      <c r="M611" s="250"/>
      <c r="N611" s="250"/>
      <c r="O611" s="250" t="s">
        <v>3575</v>
      </c>
      <c r="P611" s="188"/>
      <c r="Q611" s="188"/>
      <c r="R611" s="188"/>
    </row>
    <row r="612" spans="1:18" ht="337.5">
      <c r="A612" s="249" t="s">
        <v>1423</v>
      </c>
      <c r="B612" s="250" t="s">
        <v>1398</v>
      </c>
      <c r="C612" s="250" t="s">
        <v>349</v>
      </c>
      <c r="D612" s="250" t="s">
        <v>1424</v>
      </c>
      <c r="E612" s="250"/>
      <c r="F612" s="250"/>
      <c r="G612" s="250" t="s">
        <v>3564</v>
      </c>
      <c r="H612" s="250" t="s">
        <v>2946</v>
      </c>
      <c r="I612" s="250" t="s">
        <v>3584</v>
      </c>
      <c r="J612" s="250"/>
      <c r="K612" s="250"/>
      <c r="L612" s="250" t="s">
        <v>269</v>
      </c>
      <c r="M612" s="250"/>
      <c r="N612" s="250"/>
      <c r="O612" s="250" t="s">
        <v>3575</v>
      </c>
      <c r="P612" s="188"/>
      <c r="Q612" s="188"/>
      <c r="R612" s="188"/>
    </row>
    <row r="613" spans="1:18" ht="94.5">
      <c r="A613" s="249" t="s">
        <v>1124</v>
      </c>
      <c r="B613" s="250" t="s">
        <v>1125</v>
      </c>
      <c r="C613" s="250" t="s">
        <v>874</v>
      </c>
      <c r="D613" s="250" t="s">
        <v>1126</v>
      </c>
      <c r="E613" s="250" t="s">
        <v>3585</v>
      </c>
      <c r="F613" s="250" t="s">
        <v>3586</v>
      </c>
      <c r="G613" s="250" t="s">
        <v>3587</v>
      </c>
      <c r="H613" s="250" t="s">
        <v>3588</v>
      </c>
      <c r="I613" s="250" t="s">
        <v>3589</v>
      </c>
      <c r="J613" s="250" t="s">
        <v>3590</v>
      </c>
      <c r="K613" s="250" t="s">
        <v>3591</v>
      </c>
      <c r="L613" s="250" t="s">
        <v>269</v>
      </c>
      <c r="M613" s="250" t="s">
        <v>3592</v>
      </c>
      <c r="N613" s="250" t="s">
        <v>525</v>
      </c>
      <c r="O613" s="250"/>
      <c r="P613" s="188" t="s">
        <v>3593</v>
      </c>
      <c r="Q613" s="188" t="s">
        <v>525</v>
      </c>
      <c r="R613" s="188"/>
    </row>
    <row r="614" spans="1:18" ht="94.5">
      <c r="A614" s="249" t="s">
        <v>1127</v>
      </c>
      <c r="B614" s="250" t="s">
        <v>1125</v>
      </c>
      <c r="C614" s="250" t="s">
        <v>874</v>
      </c>
      <c r="D614" s="250" t="s">
        <v>1126</v>
      </c>
      <c r="E614" s="250" t="s">
        <v>3594</v>
      </c>
      <c r="F614" s="250" t="s">
        <v>3595</v>
      </c>
      <c r="G614" s="250" t="s">
        <v>3587</v>
      </c>
      <c r="H614" s="250" t="s">
        <v>3588</v>
      </c>
      <c r="I614" s="250" t="s">
        <v>3589</v>
      </c>
      <c r="J614" s="250" t="s">
        <v>3596</v>
      </c>
      <c r="K614" s="250" t="s">
        <v>3597</v>
      </c>
      <c r="L614" s="250" t="s">
        <v>269</v>
      </c>
      <c r="M614" s="250" t="s">
        <v>3592</v>
      </c>
      <c r="N614" s="250" t="s">
        <v>525</v>
      </c>
      <c r="O614" s="250"/>
      <c r="P614" s="188" t="s">
        <v>3593</v>
      </c>
      <c r="Q614" s="188" t="s">
        <v>525</v>
      </c>
      <c r="R614" s="188"/>
    </row>
    <row r="615" spans="1:18" ht="108">
      <c r="A615" s="249" t="s">
        <v>1128</v>
      </c>
      <c r="B615" s="250" t="s">
        <v>1125</v>
      </c>
      <c r="C615" s="250" t="s">
        <v>336</v>
      </c>
      <c r="D615" s="250" t="s">
        <v>1129</v>
      </c>
      <c r="E615" s="250"/>
      <c r="F615" s="250"/>
      <c r="G615" s="250" t="s">
        <v>3587</v>
      </c>
      <c r="H615" s="250" t="s">
        <v>3598</v>
      </c>
      <c r="I615" s="250" t="s">
        <v>3599</v>
      </c>
      <c r="J615" s="250"/>
      <c r="K615" s="250"/>
      <c r="L615" s="250" t="s">
        <v>269</v>
      </c>
      <c r="M615" s="250" t="s">
        <v>317</v>
      </c>
      <c r="N615" s="250" t="s">
        <v>525</v>
      </c>
      <c r="O615" s="250" t="s">
        <v>3600</v>
      </c>
      <c r="P615" s="188" t="s">
        <v>1130</v>
      </c>
      <c r="Q615" s="188" t="s">
        <v>1130</v>
      </c>
      <c r="R615" s="188" t="s">
        <v>1130</v>
      </c>
    </row>
    <row r="616" spans="1:18" ht="135">
      <c r="A616" s="249" t="s">
        <v>3601</v>
      </c>
      <c r="B616" s="250" t="s">
        <v>1125</v>
      </c>
      <c r="C616" s="250" t="s">
        <v>336</v>
      </c>
      <c r="D616" s="250" t="s">
        <v>3602</v>
      </c>
      <c r="E616" s="250"/>
      <c r="F616" s="250"/>
      <c r="G616" s="250" t="s">
        <v>3587</v>
      </c>
      <c r="H616" s="250" t="s">
        <v>3598</v>
      </c>
      <c r="I616" s="250" t="s">
        <v>3603</v>
      </c>
      <c r="J616" s="250"/>
      <c r="K616" s="250"/>
      <c r="L616" s="250" t="s">
        <v>269</v>
      </c>
      <c r="M616" s="250" t="s">
        <v>317</v>
      </c>
      <c r="N616" s="250" t="s">
        <v>525</v>
      </c>
      <c r="O616" s="250" t="s">
        <v>3600</v>
      </c>
      <c r="P616" s="188" t="s">
        <v>1130</v>
      </c>
      <c r="Q616" s="188" t="s">
        <v>1130</v>
      </c>
      <c r="R616" s="188" t="s">
        <v>1130</v>
      </c>
    </row>
    <row r="617" spans="1:18" ht="229.5">
      <c r="A617" s="249" t="s">
        <v>1131</v>
      </c>
      <c r="B617" s="250" t="s">
        <v>1125</v>
      </c>
      <c r="C617" s="250" t="s">
        <v>336</v>
      </c>
      <c r="D617" s="250" t="s">
        <v>1133</v>
      </c>
      <c r="E617" s="250"/>
      <c r="F617" s="250"/>
      <c r="G617" s="250" t="s">
        <v>3587</v>
      </c>
      <c r="H617" s="250" t="s">
        <v>3598</v>
      </c>
      <c r="I617" s="250" t="s">
        <v>3604</v>
      </c>
      <c r="J617" s="250"/>
      <c r="K617" s="250"/>
      <c r="L617" s="250" t="s">
        <v>269</v>
      </c>
      <c r="M617" s="250" t="s">
        <v>317</v>
      </c>
      <c r="N617" s="250" t="s">
        <v>525</v>
      </c>
      <c r="O617" s="250" t="s">
        <v>3600</v>
      </c>
      <c r="P617" s="188" t="s">
        <v>1130</v>
      </c>
      <c r="Q617" s="188" t="s">
        <v>1130</v>
      </c>
      <c r="R617" s="188" t="s">
        <v>1130</v>
      </c>
    </row>
    <row r="618" spans="1:18" ht="243">
      <c r="A618" s="249" t="s">
        <v>1134</v>
      </c>
      <c r="B618" s="250" t="s">
        <v>1125</v>
      </c>
      <c r="C618" s="250" t="s">
        <v>336</v>
      </c>
      <c r="D618" s="250" t="s">
        <v>1135</v>
      </c>
      <c r="E618" s="250"/>
      <c r="F618" s="250"/>
      <c r="G618" s="250" t="s">
        <v>3587</v>
      </c>
      <c r="H618" s="250" t="s">
        <v>3598</v>
      </c>
      <c r="I618" s="250" t="s">
        <v>3605</v>
      </c>
      <c r="J618" s="250"/>
      <c r="K618" s="250"/>
      <c r="L618" s="250" t="s">
        <v>269</v>
      </c>
      <c r="M618" s="250" t="s">
        <v>317</v>
      </c>
      <c r="N618" s="250" t="s">
        <v>525</v>
      </c>
      <c r="O618" s="250" t="s">
        <v>3600</v>
      </c>
      <c r="P618" s="188" t="s">
        <v>1130</v>
      </c>
      <c r="Q618" s="188" t="s">
        <v>1130</v>
      </c>
      <c r="R618" s="188" t="s">
        <v>1130</v>
      </c>
    </row>
    <row r="619" spans="1:18" ht="243">
      <c r="A619" s="249" t="s">
        <v>1136</v>
      </c>
      <c r="B619" s="250" t="s">
        <v>1125</v>
      </c>
      <c r="C619" s="250" t="s">
        <v>336</v>
      </c>
      <c r="D619" s="250" t="s">
        <v>1137</v>
      </c>
      <c r="E619" s="250"/>
      <c r="F619" s="250"/>
      <c r="G619" s="250" t="s">
        <v>3587</v>
      </c>
      <c r="H619" s="250" t="s">
        <v>3598</v>
      </c>
      <c r="I619" s="250" t="s">
        <v>3606</v>
      </c>
      <c r="J619" s="250"/>
      <c r="K619" s="250"/>
      <c r="L619" s="250" t="s">
        <v>269</v>
      </c>
      <c r="M619" s="250" t="s">
        <v>317</v>
      </c>
      <c r="N619" s="250" t="s">
        <v>525</v>
      </c>
      <c r="O619" s="250" t="s">
        <v>3600</v>
      </c>
      <c r="P619" s="188" t="s">
        <v>1130</v>
      </c>
      <c r="Q619" s="188" t="s">
        <v>1130</v>
      </c>
      <c r="R619" s="188" t="s">
        <v>1130</v>
      </c>
    </row>
    <row r="620" spans="1:18" ht="162">
      <c r="A620" s="249" t="s">
        <v>1138</v>
      </c>
      <c r="B620" s="250" t="s">
        <v>1125</v>
      </c>
      <c r="C620" s="250" t="s">
        <v>336</v>
      </c>
      <c r="D620" s="250" t="s">
        <v>1139</v>
      </c>
      <c r="E620" s="250"/>
      <c r="F620" s="250"/>
      <c r="G620" s="250" t="s">
        <v>3587</v>
      </c>
      <c r="H620" s="250" t="s">
        <v>3598</v>
      </c>
      <c r="I620" s="250" t="s">
        <v>3607</v>
      </c>
      <c r="J620" s="250"/>
      <c r="K620" s="250"/>
      <c r="L620" s="250" t="s">
        <v>269</v>
      </c>
      <c r="M620" s="250" t="s">
        <v>317</v>
      </c>
      <c r="N620" s="250" t="s">
        <v>525</v>
      </c>
      <c r="O620" s="250" t="s">
        <v>3600</v>
      </c>
      <c r="P620" s="188" t="s">
        <v>1130</v>
      </c>
      <c r="Q620" s="188" t="s">
        <v>1130</v>
      </c>
      <c r="R620" s="188" t="s">
        <v>1130</v>
      </c>
    </row>
    <row r="621" spans="1:18" ht="148.5">
      <c r="A621" s="249" t="s">
        <v>1140</v>
      </c>
      <c r="B621" s="250" t="s">
        <v>1125</v>
      </c>
      <c r="C621" s="250" t="s">
        <v>336</v>
      </c>
      <c r="D621" s="250" t="s">
        <v>1141</v>
      </c>
      <c r="E621" s="250"/>
      <c r="F621" s="250"/>
      <c r="G621" s="250" t="s">
        <v>3587</v>
      </c>
      <c r="H621" s="250" t="s">
        <v>3598</v>
      </c>
      <c r="I621" s="250" t="s">
        <v>3608</v>
      </c>
      <c r="J621" s="250"/>
      <c r="K621" s="250"/>
      <c r="L621" s="250" t="s">
        <v>269</v>
      </c>
      <c r="M621" s="250" t="s">
        <v>317</v>
      </c>
      <c r="N621" s="250" t="s">
        <v>525</v>
      </c>
      <c r="O621" s="250" t="s">
        <v>3600</v>
      </c>
      <c r="P621" s="188" t="s">
        <v>1130</v>
      </c>
      <c r="Q621" s="188" t="s">
        <v>1130</v>
      </c>
      <c r="R621" s="188" t="s">
        <v>1130</v>
      </c>
    </row>
    <row r="622" spans="1:18" ht="189">
      <c r="A622" s="249" t="s">
        <v>1142</v>
      </c>
      <c r="B622" s="250" t="s">
        <v>1125</v>
      </c>
      <c r="C622" s="250" t="s">
        <v>336</v>
      </c>
      <c r="D622" s="250" t="s">
        <v>1143</v>
      </c>
      <c r="E622" s="250"/>
      <c r="F622" s="250"/>
      <c r="G622" s="250" t="s">
        <v>3587</v>
      </c>
      <c r="H622" s="250" t="s">
        <v>3598</v>
      </c>
      <c r="I622" s="250" t="s">
        <v>3609</v>
      </c>
      <c r="J622" s="250"/>
      <c r="K622" s="250"/>
      <c r="L622" s="250" t="s">
        <v>269</v>
      </c>
      <c r="M622" s="250" t="s">
        <v>317</v>
      </c>
      <c r="N622" s="250" t="s">
        <v>525</v>
      </c>
      <c r="O622" s="250" t="s">
        <v>3600</v>
      </c>
      <c r="P622" s="188" t="s">
        <v>1130</v>
      </c>
      <c r="Q622" s="188" t="s">
        <v>1130</v>
      </c>
      <c r="R622" s="188" t="s">
        <v>1130</v>
      </c>
    </row>
    <row r="623" spans="1:18" ht="189">
      <c r="A623" s="249" t="s">
        <v>1144</v>
      </c>
      <c r="B623" s="250" t="s">
        <v>1125</v>
      </c>
      <c r="C623" s="250" t="s">
        <v>336</v>
      </c>
      <c r="D623" s="250" t="s">
        <v>1145</v>
      </c>
      <c r="E623" s="250"/>
      <c r="F623" s="250"/>
      <c r="G623" s="250" t="s">
        <v>3587</v>
      </c>
      <c r="H623" s="250" t="s">
        <v>3598</v>
      </c>
      <c r="I623" s="250" t="s">
        <v>3610</v>
      </c>
      <c r="J623" s="250"/>
      <c r="K623" s="250"/>
      <c r="L623" s="250" t="s">
        <v>269</v>
      </c>
      <c r="M623" s="250" t="s">
        <v>317</v>
      </c>
      <c r="N623" s="250" t="s">
        <v>525</v>
      </c>
      <c r="O623" s="250" t="s">
        <v>3600</v>
      </c>
      <c r="P623" s="188" t="s">
        <v>1130</v>
      </c>
      <c r="Q623" s="188" t="s">
        <v>1130</v>
      </c>
      <c r="R623" s="188" t="s">
        <v>1130</v>
      </c>
    </row>
    <row r="624" spans="1:18" ht="175.5">
      <c r="A624" s="249" t="s">
        <v>1146</v>
      </c>
      <c r="B624" s="250" t="s">
        <v>1125</v>
      </c>
      <c r="C624" s="250" t="s">
        <v>336</v>
      </c>
      <c r="D624" s="250" t="s">
        <v>1147</v>
      </c>
      <c r="E624" s="250"/>
      <c r="F624" s="250"/>
      <c r="G624" s="250" t="s">
        <v>3587</v>
      </c>
      <c r="H624" s="250" t="s">
        <v>3598</v>
      </c>
      <c r="I624" s="250" t="s">
        <v>3611</v>
      </c>
      <c r="J624" s="250"/>
      <c r="K624" s="250"/>
      <c r="L624" s="250" t="s">
        <v>269</v>
      </c>
      <c r="M624" s="250" t="s">
        <v>317</v>
      </c>
      <c r="N624" s="250" t="s">
        <v>525</v>
      </c>
      <c r="O624" s="250" t="s">
        <v>3600</v>
      </c>
      <c r="P624" s="188" t="s">
        <v>1130</v>
      </c>
      <c r="Q624" s="188" t="s">
        <v>1130</v>
      </c>
      <c r="R624" s="188" t="s">
        <v>1130</v>
      </c>
    </row>
    <row r="625" spans="1:18" ht="175.5">
      <c r="A625" s="249" t="s">
        <v>1148</v>
      </c>
      <c r="B625" s="250" t="s">
        <v>1125</v>
      </c>
      <c r="C625" s="250" t="s">
        <v>336</v>
      </c>
      <c r="D625" s="250" t="s">
        <v>1149</v>
      </c>
      <c r="E625" s="250"/>
      <c r="F625" s="250"/>
      <c r="G625" s="250" t="s">
        <v>3587</v>
      </c>
      <c r="H625" s="250" t="s">
        <v>3598</v>
      </c>
      <c r="I625" s="250" t="s">
        <v>3612</v>
      </c>
      <c r="J625" s="250"/>
      <c r="K625" s="250"/>
      <c r="L625" s="250" t="s">
        <v>269</v>
      </c>
      <c r="M625" s="250" t="s">
        <v>317</v>
      </c>
      <c r="N625" s="250" t="s">
        <v>525</v>
      </c>
      <c r="O625" s="250" t="s">
        <v>3600</v>
      </c>
      <c r="P625" s="188" t="s">
        <v>1130</v>
      </c>
      <c r="Q625" s="188" t="s">
        <v>1130</v>
      </c>
      <c r="R625" s="188" t="s">
        <v>1130</v>
      </c>
    </row>
    <row r="626" spans="1:18" ht="175.5">
      <c r="A626" s="249" t="s">
        <v>1150</v>
      </c>
      <c r="B626" s="250" t="s">
        <v>1125</v>
      </c>
      <c r="C626" s="250" t="s">
        <v>336</v>
      </c>
      <c r="D626" s="250" t="s">
        <v>1151</v>
      </c>
      <c r="E626" s="250"/>
      <c r="F626" s="250"/>
      <c r="G626" s="250" t="s">
        <v>3587</v>
      </c>
      <c r="H626" s="250" t="s">
        <v>3598</v>
      </c>
      <c r="I626" s="250" t="s">
        <v>3613</v>
      </c>
      <c r="J626" s="250"/>
      <c r="K626" s="250"/>
      <c r="L626" s="250" t="s">
        <v>269</v>
      </c>
      <c r="M626" s="250" t="s">
        <v>317</v>
      </c>
      <c r="N626" s="250" t="s">
        <v>525</v>
      </c>
      <c r="O626" s="250" t="s">
        <v>3600</v>
      </c>
      <c r="P626" s="188" t="s">
        <v>1130</v>
      </c>
      <c r="Q626" s="188" t="s">
        <v>1130</v>
      </c>
      <c r="R626" s="188" t="s">
        <v>1130</v>
      </c>
    </row>
    <row r="627" spans="1:18" ht="202.5">
      <c r="A627" s="249" t="s">
        <v>1152</v>
      </c>
      <c r="B627" s="250" t="s">
        <v>1125</v>
      </c>
      <c r="C627" s="250" t="s">
        <v>336</v>
      </c>
      <c r="D627" s="250" t="s">
        <v>1153</v>
      </c>
      <c r="E627" s="250"/>
      <c r="F627" s="250"/>
      <c r="G627" s="250" t="s">
        <v>3587</v>
      </c>
      <c r="H627" s="250" t="s">
        <v>3598</v>
      </c>
      <c r="I627" s="250" t="s">
        <v>3614</v>
      </c>
      <c r="J627" s="250"/>
      <c r="K627" s="250"/>
      <c r="L627" s="250" t="s">
        <v>269</v>
      </c>
      <c r="M627" s="250" t="s">
        <v>317</v>
      </c>
      <c r="N627" s="250" t="s">
        <v>525</v>
      </c>
      <c r="O627" s="250" t="s">
        <v>3600</v>
      </c>
      <c r="P627" s="188" t="s">
        <v>1130</v>
      </c>
      <c r="Q627" s="188" t="s">
        <v>1130</v>
      </c>
      <c r="R627" s="188" t="s">
        <v>1130</v>
      </c>
    </row>
    <row r="628" spans="1:18" ht="108">
      <c r="A628" s="249" t="s">
        <v>1425</v>
      </c>
      <c r="B628" s="250" t="s">
        <v>1125</v>
      </c>
      <c r="C628" s="250" t="s">
        <v>336</v>
      </c>
      <c r="D628" s="250" t="s">
        <v>1129</v>
      </c>
      <c r="E628" s="250"/>
      <c r="F628" s="250"/>
      <c r="G628" s="250" t="s">
        <v>3587</v>
      </c>
      <c r="H628" s="250" t="s">
        <v>3598</v>
      </c>
      <c r="I628" s="250" t="s">
        <v>3599</v>
      </c>
      <c r="J628" s="250"/>
      <c r="K628" s="250"/>
      <c r="L628" s="250" t="s">
        <v>269</v>
      </c>
      <c r="M628" s="250" t="s">
        <v>317</v>
      </c>
      <c r="N628" s="250" t="s">
        <v>525</v>
      </c>
      <c r="O628" s="250" t="s">
        <v>3600</v>
      </c>
      <c r="P628" s="188" t="s">
        <v>1130</v>
      </c>
      <c r="Q628" s="188" t="s">
        <v>1130</v>
      </c>
      <c r="R628" s="188" t="s">
        <v>1130</v>
      </c>
    </row>
    <row r="629" spans="1:18" ht="135">
      <c r="A629" s="249" t="s">
        <v>3615</v>
      </c>
      <c r="B629" s="250" t="s">
        <v>1125</v>
      </c>
      <c r="C629" s="250" t="s">
        <v>336</v>
      </c>
      <c r="D629" s="250" t="s">
        <v>3602</v>
      </c>
      <c r="E629" s="250"/>
      <c r="F629" s="250"/>
      <c r="G629" s="250" t="s">
        <v>3587</v>
      </c>
      <c r="H629" s="250" t="s">
        <v>3598</v>
      </c>
      <c r="I629" s="250" t="s">
        <v>3616</v>
      </c>
      <c r="J629" s="250"/>
      <c r="K629" s="250"/>
      <c r="L629" s="250" t="s">
        <v>269</v>
      </c>
      <c r="M629" s="250" t="s">
        <v>317</v>
      </c>
      <c r="N629" s="250" t="s">
        <v>525</v>
      </c>
      <c r="O629" s="250" t="s">
        <v>3600</v>
      </c>
      <c r="P629" s="188" t="s">
        <v>1130</v>
      </c>
      <c r="Q629" s="188" t="s">
        <v>1130</v>
      </c>
      <c r="R629" s="188" t="s">
        <v>1130</v>
      </c>
    </row>
    <row r="630" spans="1:18" ht="189">
      <c r="A630" s="249" t="s">
        <v>1426</v>
      </c>
      <c r="B630" s="250" t="s">
        <v>1125</v>
      </c>
      <c r="C630" s="250" t="s">
        <v>336</v>
      </c>
      <c r="D630" s="250" t="s">
        <v>1427</v>
      </c>
      <c r="E630" s="250"/>
      <c r="F630" s="250"/>
      <c r="G630" s="250" t="s">
        <v>3587</v>
      </c>
      <c r="H630" s="250" t="s">
        <v>3598</v>
      </c>
      <c r="I630" s="250" t="s">
        <v>3617</v>
      </c>
      <c r="J630" s="250"/>
      <c r="K630" s="250"/>
      <c r="L630" s="250" t="s">
        <v>269</v>
      </c>
      <c r="M630" s="250" t="s">
        <v>317</v>
      </c>
      <c r="N630" s="250" t="s">
        <v>525</v>
      </c>
      <c r="O630" s="250" t="s">
        <v>3600</v>
      </c>
      <c r="P630" s="188" t="s">
        <v>1130</v>
      </c>
      <c r="Q630" s="188" t="s">
        <v>1130</v>
      </c>
      <c r="R630" s="188" t="s">
        <v>1130</v>
      </c>
    </row>
    <row r="631" spans="1:18" ht="189">
      <c r="A631" s="249" t="s">
        <v>1428</v>
      </c>
      <c r="B631" s="250" t="s">
        <v>1125</v>
      </c>
      <c r="C631" s="250" t="s">
        <v>336</v>
      </c>
      <c r="D631" s="250" t="s">
        <v>1429</v>
      </c>
      <c r="E631" s="250"/>
      <c r="F631" s="250"/>
      <c r="G631" s="250" t="s">
        <v>3587</v>
      </c>
      <c r="H631" s="250" t="s">
        <v>3598</v>
      </c>
      <c r="I631" s="250" t="s">
        <v>3618</v>
      </c>
      <c r="J631" s="250"/>
      <c r="K631" s="250"/>
      <c r="L631" s="250" t="s">
        <v>269</v>
      </c>
      <c r="M631" s="250" t="s">
        <v>317</v>
      </c>
      <c r="N631" s="250" t="s">
        <v>525</v>
      </c>
      <c r="O631" s="250" t="s">
        <v>3600</v>
      </c>
      <c r="P631" s="188" t="s">
        <v>1130</v>
      </c>
      <c r="Q631" s="188" t="s">
        <v>1130</v>
      </c>
      <c r="R631" s="188" t="s">
        <v>1130</v>
      </c>
    </row>
    <row r="632" spans="1:18" ht="202.5">
      <c r="A632" s="249" t="s">
        <v>1430</v>
      </c>
      <c r="B632" s="250" t="s">
        <v>1125</v>
      </c>
      <c r="C632" s="250" t="s">
        <v>336</v>
      </c>
      <c r="D632" s="250" t="s">
        <v>1431</v>
      </c>
      <c r="E632" s="250"/>
      <c r="F632" s="250"/>
      <c r="G632" s="250" t="s">
        <v>3587</v>
      </c>
      <c r="H632" s="250" t="s">
        <v>3598</v>
      </c>
      <c r="I632" s="250" t="s">
        <v>3619</v>
      </c>
      <c r="J632" s="250"/>
      <c r="K632" s="250"/>
      <c r="L632" s="250" t="s">
        <v>269</v>
      </c>
      <c r="M632" s="250" t="s">
        <v>317</v>
      </c>
      <c r="N632" s="250" t="s">
        <v>525</v>
      </c>
      <c r="O632" s="250" t="s">
        <v>3600</v>
      </c>
      <c r="P632" s="188" t="s">
        <v>1130</v>
      </c>
      <c r="Q632" s="188" t="s">
        <v>1130</v>
      </c>
      <c r="R632" s="188" t="s">
        <v>1130</v>
      </c>
    </row>
    <row r="633" spans="1:18" ht="189">
      <c r="A633" s="249" t="s">
        <v>1432</v>
      </c>
      <c r="B633" s="250" t="s">
        <v>1125</v>
      </c>
      <c r="C633" s="250" t="s">
        <v>336</v>
      </c>
      <c r="D633" s="250" t="s">
        <v>1433</v>
      </c>
      <c r="E633" s="250"/>
      <c r="F633" s="250"/>
      <c r="G633" s="250" t="s">
        <v>3587</v>
      </c>
      <c r="H633" s="250" t="s">
        <v>3598</v>
      </c>
      <c r="I633" s="250" t="s">
        <v>3620</v>
      </c>
      <c r="J633" s="250"/>
      <c r="K633" s="250"/>
      <c r="L633" s="250" t="s">
        <v>269</v>
      </c>
      <c r="M633" s="250" t="s">
        <v>317</v>
      </c>
      <c r="N633" s="250" t="s">
        <v>525</v>
      </c>
      <c r="O633" s="250" t="s">
        <v>3600</v>
      </c>
      <c r="P633" s="188" t="s">
        <v>1130</v>
      </c>
      <c r="Q633" s="188" t="s">
        <v>1130</v>
      </c>
      <c r="R633" s="188" t="s">
        <v>1130</v>
      </c>
    </row>
    <row r="634" spans="1:18" ht="175.5">
      <c r="A634" s="249" t="s">
        <v>1434</v>
      </c>
      <c r="B634" s="250" t="s">
        <v>1125</v>
      </c>
      <c r="C634" s="250" t="s">
        <v>336</v>
      </c>
      <c r="D634" s="250" t="s">
        <v>1435</v>
      </c>
      <c r="E634" s="250"/>
      <c r="F634" s="250"/>
      <c r="G634" s="250" t="s">
        <v>3587</v>
      </c>
      <c r="H634" s="250" t="s">
        <v>3598</v>
      </c>
      <c r="I634" s="250" t="s">
        <v>3621</v>
      </c>
      <c r="J634" s="250"/>
      <c r="K634" s="250"/>
      <c r="L634" s="250" t="s">
        <v>269</v>
      </c>
      <c r="M634" s="250" t="s">
        <v>317</v>
      </c>
      <c r="N634" s="250" t="s">
        <v>525</v>
      </c>
      <c r="O634" s="250" t="s">
        <v>3600</v>
      </c>
      <c r="P634" s="188" t="s">
        <v>1130</v>
      </c>
      <c r="Q634" s="188" t="s">
        <v>1130</v>
      </c>
      <c r="R634" s="188" t="s">
        <v>1130</v>
      </c>
    </row>
    <row r="635" spans="1:18" ht="175.5">
      <c r="A635" s="249" t="s">
        <v>1436</v>
      </c>
      <c r="B635" s="250" t="s">
        <v>1125</v>
      </c>
      <c r="C635" s="250" t="s">
        <v>336</v>
      </c>
      <c r="D635" s="250" t="s">
        <v>1437</v>
      </c>
      <c r="E635" s="250"/>
      <c r="F635" s="250"/>
      <c r="G635" s="250" t="s">
        <v>3587</v>
      </c>
      <c r="H635" s="250" t="s">
        <v>3598</v>
      </c>
      <c r="I635" s="250" t="s">
        <v>3622</v>
      </c>
      <c r="J635" s="250"/>
      <c r="K635" s="250"/>
      <c r="L635" s="250" t="s">
        <v>269</v>
      </c>
      <c r="M635" s="250" t="s">
        <v>317</v>
      </c>
      <c r="N635" s="250" t="s">
        <v>525</v>
      </c>
      <c r="O635" s="250" t="s">
        <v>3600</v>
      </c>
      <c r="P635" s="188" t="s">
        <v>1130</v>
      </c>
      <c r="Q635" s="188" t="s">
        <v>1130</v>
      </c>
      <c r="R635" s="188" t="s">
        <v>1130</v>
      </c>
    </row>
    <row r="636" spans="1:18" ht="216">
      <c r="A636" s="249" t="s">
        <v>1438</v>
      </c>
      <c r="B636" s="250" t="s">
        <v>1125</v>
      </c>
      <c r="C636" s="250" t="s">
        <v>336</v>
      </c>
      <c r="D636" s="250" t="s">
        <v>1439</v>
      </c>
      <c r="E636" s="250"/>
      <c r="F636" s="250"/>
      <c r="G636" s="250" t="s">
        <v>3587</v>
      </c>
      <c r="H636" s="250" t="s">
        <v>3598</v>
      </c>
      <c r="I636" s="250" t="s">
        <v>3623</v>
      </c>
      <c r="J636" s="250"/>
      <c r="K636" s="250"/>
      <c r="L636" s="250" t="s">
        <v>269</v>
      </c>
      <c r="M636" s="250" t="s">
        <v>317</v>
      </c>
      <c r="N636" s="250" t="s">
        <v>525</v>
      </c>
      <c r="O636" s="250" t="s">
        <v>3600</v>
      </c>
      <c r="P636" s="188" t="s">
        <v>1130</v>
      </c>
      <c r="Q636" s="188" t="s">
        <v>1130</v>
      </c>
      <c r="R636" s="188" t="s">
        <v>1130</v>
      </c>
    </row>
    <row r="637" spans="1:18" ht="202.5">
      <c r="A637" s="249" t="s">
        <v>1440</v>
      </c>
      <c r="B637" s="250" t="s">
        <v>1125</v>
      </c>
      <c r="C637" s="250" t="s">
        <v>336</v>
      </c>
      <c r="D637" s="250" t="s">
        <v>1441</v>
      </c>
      <c r="E637" s="250"/>
      <c r="F637" s="250"/>
      <c r="G637" s="250" t="s">
        <v>3587</v>
      </c>
      <c r="H637" s="250" t="s">
        <v>3598</v>
      </c>
      <c r="I637" s="250" t="s">
        <v>3624</v>
      </c>
      <c r="J637" s="250"/>
      <c r="K637" s="250"/>
      <c r="L637" s="250" t="s">
        <v>269</v>
      </c>
      <c r="M637" s="250" t="s">
        <v>317</v>
      </c>
      <c r="N637" s="250" t="s">
        <v>525</v>
      </c>
      <c r="O637" s="250" t="s">
        <v>3600</v>
      </c>
      <c r="P637" s="188" t="s">
        <v>1130</v>
      </c>
      <c r="Q637" s="188" t="s">
        <v>1130</v>
      </c>
      <c r="R637" s="188" t="s">
        <v>1130</v>
      </c>
    </row>
    <row r="638" spans="1:18" ht="189">
      <c r="A638" s="249" t="s">
        <v>1442</v>
      </c>
      <c r="B638" s="250" t="s">
        <v>1125</v>
      </c>
      <c r="C638" s="250" t="s">
        <v>336</v>
      </c>
      <c r="D638" s="250" t="s">
        <v>1443</v>
      </c>
      <c r="E638" s="250"/>
      <c r="F638" s="250"/>
      <c r="G638" s="250" t="s">
        <v>3587</v>
      </c>
      <c r="H638" s="250" t="s">
        <v>3598</v>
      </c>
      <c r="I638" s="250" t="s">
        <v>3625</v>
      </c>
      <c r="J638" s="250"/>
      <c r="K638" s="250"/>
      <c r="L638" s="250" t="s">
        <v>269</v>
      </c>
      <c r="M638" s="250" t="s">
        <v>317</v>
      </c>
      <c r="N638" s="250" t="s">
        <v>525</v>
      </c>
      <c r="O638" s="250" t="s">
        <v>3600</v>
      </c>
      <c r="P638" s="188" t="s">
        <v>1130</v>
      </c>
      <c r="Q638" s="188" t="s">
        <v>1130</v>
      </c>
      <c r="R638" s="188" t="s">
        <v>1130</v>
      </c>
    </row>
    <row r="639" spans="1:18" ht="175.5">
      <c r="A639" s="249" t="s">
        <v>1444</v>
      </c>
      <c r="B639" s="250" t="s">
        <v>1125</v>
      </c>
      <c r="C639" s="250" t="s">
        <v>336</v>
      </c>
      <c r="D639" s="250" t="s">
        <v>1445</v>
      </c>
      <c r="E639" s="250"/>
      <c r="F639" s="250"/>
      <c r="G639" s="250" t="s">
        <v>3587</v>
      </c>
      <c r="H639" s="250" t="s">
        <v>3598</v>
      </c>
      <c r="I639" s="250" t="s">
        <v>3626</v>
      </c>
      <c r="J639" s="250"/>
      <c r="K639" s="250"/>
      <c r="L639" s="250" t="s">
        <v>269</v>
      </c>
      <c r="M639" s="250" t="s">
        <v>317</v>
      </c>
      <c r="N639" s="250" t="s">
        <v>525</v>
      </c>
      <c r="O639" s="250" t="s">
        <v>3600</v>
      </c>
      <c r="P639" s="188" t="s">
        <v>1130</v>
      </c>
      <c r="Q639" s="188" t="s">
        <v>1130</v>
      </c>
      <c r="R639" s="188" t="s">
        <v>1130</v>
      </c>
    </row>
    <row r="640" spans="1:18" ht="189">
      <c r="A640" s="249" t="s">
        <v>1446</v>
      </c>
      <c r="B640" s="250" t="s">
        <v>1125</v>
      </c>
      <c r="C640" s="250" t="s">
        <v>336</v>
      </c>
      <c r="D640" s="250" t="s">
        <v>1447</v>
      </c>
      <c r="E640" s="250"/>
      <c r="F640" s="250"/>
      <c r="G640" s="250" t="s">
        <v>3587</v>
      </c>
      <c r="H640" s="250" t="s">
        <v>3598</v>
      </c>
      <c r="I640" s="250" t="s">
        <v>3627</v>
      </c>
      <c r="J640" s="250"/>
      <c r="K640" s="250"/>
      <c r="L640" s="250" t="s">
        <v>269</v>
      </c>
      <c r="M640" s="250" t="s">
        <v>317</v>
      </c>
      <c r="N640" s="250" t="s">
        <v>525</v>
      </c>
      <c r="O640" s="250" t="s">
        <v>3600</v>
      </c>
      <c r="P640" s="188" t="s">
        <v>1130</v>
      </c>
      <c r="Q640" s="188" t="s">
        <v>1130</v>
      </c>
      <c r="R640" s="188" t="s">
        <v>1130</v>
      </c>
    </row>
  </sheetData>
  <sheetProtection algorithmName="SHA-512" hashValue="hrraTTMCWS3nlh4q26elDJLA3ulA+Gb4jDGluUS1JU5Tki+BTIf/7WGcxPefDei2XGuH+w/7P5brQ2FtnYFDnw==" saltValue="7gEm6Y7H8ZjZcszJUEw8zg==" spinCount="100000" sheet="1" objects="1" scenarios="1"/>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EQ24"/>
  <sheetViews>
    <sheetView topLeftCell="A4" zoomScale="80" zoomScaleNormal="80" workbookViewId="0">
      <selection sqref="A1:XFD24"/>
    </sheetView>
  </sheetViews>
  <sheetFormatPr defaultRowHeight="15"/>
  <sheetData>
    <row r="1" spans="1:147" ht="165.75">
      <c r="A1" s="114" t="s">
        <v>3628</v>
      </c>
      <c r="B1" s="214" t="s">
        <v>3629</v>
      </c>
      <c r="C1" s="1177" t="s">
        <v>3630</v>
      </c>
      <c r="D1" s="1178" t="s">
        <v>3631</v>
      </c>
      <c r="E1" s="1178" t="s">
        <v>3632</v>
      </c>
      <c r="F1" s="216" t="s">
        <v>3633</v>
      </c>
      <c r="G1" s="1181" t="s">
        <v>236</v>
      </c>
      <c r="H1" s="1172"/>
      <c r="I1" s="1172"/>
      <c r="J1" s="1182"/>
      <c r="K1" s="1181" t="s">
        <v>3634</v>
      </c>
      <c r="L1" s="1172"/>
      <c r="M1" s="1172"/>
      <c r="N1" s="1182"/>
      <c r="O1" s="214" t="s">
        <v>3635</v>
      </c>
      <c r="P1" s="214" t="s">
        <v>3636</v>
      </c>
      <c r="Q1" s="216" t="s">
        <v>3637</v>
      </c>
      <c r="R1" s="1181" t="s">
        <v>3638</v>
      </c>
      <c r="S1" s="1182"/>
      <c r="T1" s="1181" t="s">
        <v>3639</v>
      </c>
      <c r="U1" s="1172"/>
      <c r="V1" s="1172"/>
      <c r="W1" s="1182"/>
      <c r="X1" s="214" t="s">
        <v>3640</v>
      </c>
      <c r="Y1" s="117" t="s">
        <v>3641</v>
      </c>
      <c r="Z1" s="1181" t="s">
        <v>3642</v>
      </c>
      <c r="AA1" s="1172"/>
      <c r="AB1" s="1172"/>
      <c r="AC1" s="1182"/>
      <c r="AD1" s="1188" t="s">
        <v>3643</v>
      </c>
      <c r="AE1" s="1171" t="s">
        <v>3644</v>
      </c>
      <c r="AF1" s="1172"/>
      <c r="AG1" s="1172"/>
      <c r="AH1" s="1172"/>
      <c r="AI1" s="1172"/>
      <c r="AJ1" s="1172"/>
      <c r="AK1" s="1172"/>
      <c r="AL1" s="1172"/>
      <c r="AM1" s="1172"/>
      <c r="AN1" s="1172"/>
      <c r="AO1" s="1172"/>
      <c r="AP1" s="1172"/>
      <c r="AQ1" s="1173"/>
      <c r="AR1" s="1156" t="s">
        <v>3645</v>
      </c>
      <c r="AS1" s="1157"/>
      <c r="AT1" s="1157"/>
      <c r="AU1" s="1157"/>
      <c r="AV1" s="1157"/>
      <c r="AW1" s="1157"/>
      <c r="AX1" s="1157"/>
      <c r="AY1" s="1157"/>
      <c r="AZ1" s="1157"/>
      <c r="BA1" s="1157"/>
      <c r="BB1" s="1157"/>
      <c r="BC1" s="1157"/>
      <c r="BD1" s="1157"/>
      <c r="BE1" s="1157"/>
      <c r="BF1" s="1157"/>
      <c r="BG1" s="1157"/>
      <c r="BH1" s="1157"/>
      <c r="BI1" s="1157"/>
      <c r="BJ1" s="1158"/>
      <c r="BK1" s="1168" t="s">
        <v>3646</v>
      </c>
      <c r="BL1" s="1156" t="s">
        <v>3647</v>
      </c>
      <c r="BM1" s="1157"/>
      <c r="BN1" s="1157"/>
      <c r="BO1" s="1158"/>
      <c r="BP1" s="118" t="s">
        <v>3648</v>
      </c>
      <c r="BQ1" s="1162" t="s">
        <v>3649</v>
      </c>
      <c r="BR1" s="1171" t="s">
        <v>3650</v>
      </c>
      <c r="BS1" s="1172"/>
      <c r="BT1" s="1172"/>
      <c r="BU1" s="1172"/>
      <c r="BV1" s="1172"/>
      <c r="BW1" s="1172"/>
      <c r="BX1" s="1172"/>
      <c r="BY1" s="1172"/>
      <c r="BZ1" s="1172"/>
      <c r="CA1" s="1172"/>
      <c r="CB1" s="1172"/>
      <c r="CC1" s="1172"/>
      <c r="CD1" s="1173"/>
      <c r="CE1" s="1156" t="s">
        <v>3651</v>
      </c>
      <c r="CF1" s="1157"/>
      <c r="CG1" s="1157"/>
      <c r="CH1" s="1157"/>
      <c r="CI1" s="1157"/>
      <c r="CJ1" s="1157"/>
      <c r="CK1" s="1157"/>
      <c r="CL1" s="1157"/>
      <c r="CM1" s="1157"/>
      <c r="CN1" s="1157"/>
      <c r="CO1" s="1157"/>
      <c r="CP1" s="1157"/>
      <c r="CQ1" s="1157"/>
      <c r="CR1" s="1157"/>
      <c r="CS1" s="1157"/>
      <c r="CT1" s="1157"/>
      <c r="CU1" s="1157"/>
      <c r="CV1" s="1157"/>
      <c r="CW1" s="1158"/>
      <c r="CX1" s="1168" t="s">
        <v>3646</v>
      </c>
      <c r="CY1" s="1156" t="s">
        <v>3652</v>
      </c>
      <c r="CZ1" s="1157"/>
      <c r="DA1" s="1157"/>
      <c r="DB1" s="1158"/>
      <c r="DC1" s="118" t="s">
        <v>3648</v>
      </c>
      <c r="DD1" s="1162" t="s">
        <v>3649</v>
      </c>
      <c r="DE1" s="1171" t="s">
        <v>3653</v>
      </c>
      <c r="DF1" s="1172"/>
      <c r="DG1" s="1172"/>
      <c r="DH1" s="1172"/>
      <c r="DI1" s="1172"/>
      <c r="DJ1" s="1172"/>
      <c r="DK1" s="1172"/>
      <c r="DL1" s="1172"/>
      <c r="DM1" s="1172"/>
      <c r="DN1" s="1172"/>
      <c r="DO1" s="1172"/>
      <c r="DP1" s="1172"/>
      <c r="DQ1" s="1173"/>
      <c r="DR1" s="1156" t="s">
        <v>3654</v>
      </c>
      <c r="DS1" s="1157"/>
      <c r="DT1" s="1157"/>
      <c r="DU1" s="1157"/>
      <c r="DV1" s="1157"/>
      <c r="DW1" s="1157"/>
      <c r="DX1" s="1157"/>
      <c r="DY1" s="1157"/>
      <c r="DZ1" s="1157"/>
      <c r="EA1" s="1157"/>
      <c r="EB1" s="1157"/>
      <c r="EC1" s="1157"/>
      <c r="ED1" s="1157"/>
      <c r="EE1" s="1157"/>
      <c r="EF1" s="1157"/>
      <c r="EG1" s="1157"/>
      <c r="EH1" s="1157"/>
      <c r="EI1" s="1157"/>
      <c r="EJ1" s="1158"/>
      <c r="EK1" s="1168" t="s">
        <v>3646</v>
      </c>
      <c r="EL1" s="1156" t="s">
        <v>3655</v>
      </c>
      <c r="EM1" s="1157"/>
      <c r="EN1" s="1157"/>
      <c r="EO1" s="1158"/>
      <c r="EP1" s="118" t="s">
        <v>3648</v>
      </c>
      <c r="EQ1" s="1162" t="s">
        <v>3649</v>
      </c>
    </row>
    <row r="2" spans="1:147" ht="76.5">
      <c r="A2" s="115" t="s">
        <v>3656</v>
      </c>
      <c r="B2" s="215" t="s">
        <v>3657</v>
      </c>
      <c r="C2" s="1112"/>
      <c r="D2" s="1179"/>
      <c r="E2" s="1179"/>
      <c r="F2" s="116" t="s">
        <v>3658</v>
      </c>
      <c r="G2" s="1183" t="s">
        <v>3659</v>
      </c>
      <c r="H2" s="1184"/>
      <c r="I2" s="1184"/>
      <c r="J2" s="1185"/>
      <c r="K2" s="1186"/>
      <c r="L2" s="1175"/>
      <c r="M2" s="1175"/>
      <c r="N2" s="1187"/>
      <c r="O2" s="215" t="s">
        <v>3660</v>
      </c>
      <c r="P2" s="215" t="s">
        <v>3661</v>
      </c>
      <c r="Q2" s="217" t="s">
        <v>3662</v>
      </c>
      <c r="R2" s="1186"/>
      <c r="S2" s="1187"/>
      <c r="T2" s="1186"/>
      <c r="U2" s="1175"/>
      <c r="V2" s="1175"/>
      <c r="W2" s="1187"/>
      <c r="X2" s="215" t="s">
        <v>3663</v>
      </c>
      <c r="Y2" s="218" t="s">
        <v>3664</v>
      </c>
      <c r="Z2" s="1183" t="s">
        <v>3665</v>
      </c>
      <c r="AA2" s="1184"/>
      <c r="AB2" s="1184"/>
      <c r="AC2" s="1185"/>
      <c r="AD2" s="1115"/>
      <c r="AE2" s="1174"/>
      <c r="AF2" s="1175"/>
      <c r="AG2" s="1175"/>
      <c r="AH2" s="1175"/>
      <c r="AI2" s="1175"/>
      <c r="AJ2" s="1175"/>
      <c r="AK2" s="1175"/>
      <c r="AL2" s="1175"/>
      <c r="AM2" s="1175"/>
      <c r="AN2" s="1175"/>
      <c r="AO2" s="1175"/>
      <c r="AP2" s="1175"/>
      <c r="AQ2" s="1176"/>
      <c r="AR2" s="1159"/>
      <c r="AS2" s="1160"/>
      <c r="AT2" s="1160"/>
      <c r="AU2" s="1160"/>
      <c r="AV2" s="1160"/>
      <c r="AW2" s="1160"/>
      <c r="AX2" s="1160"/>
      <c r="AY2" s="1160"/>
      <c r="AZ2" s="1160"/>
      <c r="BA2" s="1160"/>
      <c r="BB2" s="1160"/>
      <c r="BC2" s="1160"/>
      <c r="BD2" s="1160"/>
      <c r="BE2" s="1160"/>
      <c r="BF2" s="1160"/>
      <c r="BG2" s="1160"/>
      <c r="BH2" s="1160"/>
      <c r="BI2" s="1160"/>
      <c r="BJ2" s="1161"/>
      <c r="BK2" s="1169"/>
      <c r="BL2" s="1159"/>
      <c r="BM2" s="1160"/>
      <c r="BN2" s="1160"/>
      <c r="BO2" s="1161"/>
      <c r="BP2" s="119" t="s">
        <v>3666</v>
      </c>
      <c r="BQ2" s="1163"/>
      <c r="BR2" s="1174"/>
      <c r="BS2" s="1175"/>
      <c r="BT2" s="1175"/>
      <c r="BU2" s="1175"/>
      <c r="BV2" s="1175"/>
      <c r="BW2" s="1175"/>
      <c r="BX2" s="1175"/>
      <c r="BY2" s="1175"/>
      <c r="BZ2" s="1175"/>
      <c r="CA2" s="1175"/>
      <c r="CB2" s="1175"/>
      <c r="CC2" s="1175"/>
      <c r="CD2" s="1176"/>
      <c r="CE2" s="1159"/>
      <c r="CF2" s="1160"/>
      <c r="CG2" s="1160"/>
      <c r="CH2" s="1160"/>
      <c r="CI2" s="1160"/>
      <c r="CJ2" s="1160"/>
      <c r="CK2" s="1160"/>
      <c r="CL2" s="1160"/>
      <c r="CM2" s="1160"/>
      <c r="CN2" s="1160"/>
      <c r="CO2" s="1160"/>
      <c r="CP2" s="1160"/>
      <c r="CQ2" s="1160"/>
      <c r="CR2" s="1160"/>
      <c r="CS2" s="1160"/>
      <c r="CT2" s="1160"/>
      <c r="CU2" s="1160"/>
      <c r="CV2" s="1160"/>
      <c r="CW2" s="1161"/>
      <c r="CX2" s="1169"/>
      <c r="CY2" s="1159"/>
      <c r="CZ2" s="1160"/>
      <c r="DA2" s="1160"/>
      <c r="DB2" s="1161"/>
      <c r="DC2" s="119" t="s">
        <v>3666</v>
      </c>
      <c r="DD2" s="1163"/>
      <c r="DE2" s="1174"/>
      <c r="DF2" s="1175"/>
      <c r="DG2" s="1175"/>
      <c r="DH2" s="1175"/>
      <c r="DI2" s="1175"/>
      <c r="DJ2" s="1175"/>
      <c r="DK2" s="1175"/>
      <c r="DL2" s="1175"/>
      <c r="DM2" s="1175"/>
      <c r="DN2" s="1175"/>
      <c r="DO2" s="1175"/>
      <c r="DP2" s="1175"/>
      <c r="DQ2" s="1176"/>
      <c r="DR2" s="1159"/>
      <c r="DS2" s="1160"/>
      <c r="DT2" s="1160"/>
      <c r="DU2" s="1160"/>
      <c r="DV2" s="1160"/>
      <c r="DW2" s="1160"/>
      <c r="DX2" s="1160"/>
      <c r="DY2" s="1160"/>
      <c r="DZ2" s="1160"/>
      <c r="EA2" s="1160"/>
      <c r="EB2" s="1160"/>
      <c r="EC2" s="1160"/>
      <c r="ED2" s="1160"/>
      <c r="EE2" s="1160"/>
      <c r="EF2" s="1160"/>
      <c r="EG2" s="1160"/>
      <c r="EH2" s="1160"/>
      <c r="EI2" s="1160"/>
      <c r="EJ2" s="1161"/>
      <c r="EK2" s="1169"/>
      <c r="EL2" s="1159"/>
      <c r="EM2" s="1160"/>
      <c r="EN2" s="1160"/>
      <c r="EO2" s="1161"/>
      <c r="EP2" s="119" t="s">
        <v>3666</v>
      </c>
      <c r="EQ2" s="1163"/>
    </row>
    <row r="3" spans="1:147" ht="72">
      <c r="A3" s="115"/>
      <c r="B3" s="215"/>
      <c r="C3" s="1112"/>
      <c r="D3" s="1179"/>
      <c r="E3" s="1179"/>
      <c r="F3" s="116"/>
      <c r="G3" s="219" t="s">
        <v>3667</v>
      </c>
      <c r="H3" s="219" t="s">
        <v>3668</v>
      </c>
      <c r="I3" s="121" t="s">
        <v>3669</v>
      </c>
      <c r="J3" s="124" t="s">
        <v>3670</v>
      </c>
      <c r="K3" s="219" t="s">
        <v>3671</v>
      </c>
      <c r="L3" s="219" t="s">
        <v>3672</v>
      </c>
      <c r="M3" s="121" t="s">
        <v>3669</v>
      </c>
      <c r="N3" s="124" t="s">
        <v>3670</v>
      </c>
      <c r="O3" s="215"/>
      <c r="P3" s="215"/>
      <c r="Q3" s="217"/>
      <c r="R3" s="1111" t="s">
        <v>3673</v>
      </c>
      <c r="S3" s="1111" t="s">
        <v>3674</v>
      </c>
      <c r="T3" s="1111" t="s">
        <v>3675</v>
      </c>
      <c r="U3" s="1111" t="s">
        <v>3676</v>
      </c>
      <c r="V3" s="1111" t="s">
        <v>3677</v>
      </c>
      <c r="W3" s="1165" t="s">
        <v>3678</v>
      </c>
      <c r="X3" s="215"/>
      <c r="Y3" s="218"/>
      <c r="Z3" s="1165" t="s">
        <v>3679</v>
      </c>
      <c r="AA3" s="1165" t="s">
        <v>3678</v>
      </c>
      <c r="AB3" s="1165" t="s">
        <v>3680</v>
      </c>
      <c r="AC3" s="1165" t="s">
        <v>3681</v>
      </c>
      <c r="AD3" s="1115"/>
      <c r="AE3" s="1105" t="s">
        <v>3682</v>
      </c>
      <c r="AF3" s="1108" t="s">
        <v>3683</v>
      </c>
      <c r="AG3" s="1108" t="s">
        <v>3684</v>
      </c>
      <c r="AH3" s="1108" t="s">
        <v>3685</v>
      </c>
      <c r="AI3" s="1111" t="s">
        <v>3686</v>
      </c>
      <c r="AJ3" s="1114" t="s">
        <v>3687</v>
      </c>
      <c r="AK3" s="125" t="s">
        <v>3688</v>
      </c>
      <c r="AL3" s="1142" t="s">
        <v>3689</v>
      </c>
      <c r="AM3" s="1143"/>
      <c r="AN3" s="1154"/>
      <c r="AO3" s="1142" t="s">
        <v>3690</v>
      </c>
      <c r="AP3" s="1143"/>
      <c r="AQ3" s="1144"/>
      <c r="AR3" s="127" t="s">
        <v>3691</v>
      </c>
      <c r="AS3" s="129" t="s">
        <v>3692</v>
      </c>
      <c r="AT3" s="129" t="s">
        <v>3693</v>
      </c>
      <c r="AU3" s="129" t="s">
        <v>3694</v>
      </c>
      <c r="AV3" s="132" t="s">
        <v>3695</v>
      </c>
      <c r="AW3" s="1130" t="s">
        <v>3696</v>
      </c>
      <c r="AX3" s="1133"/>
      <c r="AY3" s="1133"/>
      <c r="AZ3" s="1133"/>
      <c r="BA3" s="1133"/>
      <c r="BB3" s="1136"/>
      <c r="BC3" s="1120" t="s">
        <v>3697</v>
      </c>
      <c r="BD3" s="1148"/>
      <c r="BE3" s="1121"/>
      <c r="BF3" s="1120" t="s">
        <v>3698</v>
      </c>
      <c r="BG3" s="1121"/>
      <c r="BH3" s="129" t="s">
        <v>3699</v>
      </c>
      <c r="BI3" s="136" t="s">
        <v>3700</v>
      </c>
      <c r="BJ3" s="136" t="s">
        <v>3701</v>
      </c>
      <c r="BK3" s="1169"/>
      <c r="BL3" s="127" t="s">
        <v>3702</v>
      </c>
      <c r="BM3" s="132" t="s">
        <v>3703</v>
      </c>
      <c r="BN3" s="129" t="s">
        <v>3704</v>
      </c>
      <c r="BO3" s="140" t="s">
        <v>3705</v>
      </c>
      <c r="BP3" s="119"/>
      <c r="BQ3" s="1163"/>
      <c r="BR3" s="1105" t="s">
        <v>3682</v>
      </c>
      <c r="BS3" s="1108" t="s">
        <v>3683</v>
      </c>
      <c r="BT3" s="1108" t="s">
        <v>3684</v>
      </c>
      <c r="BU3" s="1108" t="s">
        <v>3685</v>
      </c>
      <c r="BV3" s="1111" t="s">
        <v>3686</v>
      </c>
      <c r="BW3" s="1114" t="s">
        <v>3687</v>
      </c>
      <c r="BX3" s="125" t="s">
        <v>3688</v>
      </c>
      <c r="BY3" s="1142" t="s">
        <v>3689</v>
      </c>
      <c r="BZ3" s="1143"/>
      <c r="CA3" s="1154"/>
      <c r="CB3" s="1142" t="s">
        <v>3690</v>
      </c>
      <c r="CC3" s="1143"/>
      <c r="CD3" s="1144"/>
      <c r="CE3" s="127" t="s">
        <v>3691</v>
      </c>
      <c r="CF3" s="129" t="s">
        <v>3692</v>
      </c>
      <c r="CG3" s="129" t="s">
        <v>3693</v>
      </c>
      <c r="CH3" s="129" t="s">
        <v>3694</v>
      </c>
      <c r="CI3" s="132" t="s">
        <v>3695</v>
      </c>
      <c r="CJ3" s="1130" t="s">
        <v>3696</v>
      </c>
      <c r="CK3" s="1133"/>
      <c r="CL3" s="1133"/>
      <c r="CM3" s="1133"/>
      <c r="CN3" s="1133"/>
      <c r="CO3" s="1136"/>
      <c r="CP3" s="1120" t="s">
        <v>3697</v>
      </c>
      <c r="CQ3" s="1148"/>
      <c r="CR3" s="1121"/>
      <c r="CS3" s="1120" t="s">
        <v>3698</v>
      </c>
      <c r="CT3" s="1121"/>
      <c r="CU3" s="129" t="s">
        <v>3699</v>
      </c>
      <c r="CV3" s="136" t="s">
        <v>3700</v>
      </c>
      <c r="CW3" s="136" t="s">
        <v>3701</v>
      </c>
      <c r="CX3" s="1169"/>
      <c r="CY3" s="127" t="s">
        <v>3702</v>
      </c>
      <c r="CZ3" s="132" t="s">
        <v>3703</v>
      </c>
      <c r="DA3" s="129" t="s">
        <v>3704</v>
      </c>
      <c r="DB3" s="140" t="s">
        <v>3705</v>
      </c>
      <c r="DC3" s="119"/>
      <c r="DD3" s="1163"/>
      <c r="DE3" s="1105" t="s">
        <v>3682</v>
      </c>
      <c r="DF3" s="1108" t="s">
        <v>3683</v>
      </c>
      <c r="DG3" s="1108" t="s">
        <v>3684</v>
      </c>
      <c r="DH3" s="1108" t="s">
        <v>3685</v>
      </c>
      <c r="DI3" s="1111" t="s">
        <v>3686</v>
      </c>
      <c r="DJ3" s="1114" t="s">
        <v>3687</v>
      </c>
      <c r="DK3" s="125" t="s">
        <v>3688</v>
      </c>
      <c r="DL3" s="1142" t="s">
        <v>3689</v>
      </c>
      <c r="DM3" s="1143"/>
      <c r="DN3" s="1154"/>
      <c r="DO3" s="1142" t="s">
        <v>3690</v>
      </c>
      <c r="DP3" s="1143"/>
      <c r="DQ3" s="1144"/>
      <c r="DR3" s="127" t="s">
        <v>3691</v>
      </c>
      <c r="DS3" s="129" t="s">
        <v>3692</v>
      </c>
      <c r="DT3" s="129" t="s">
        <v>3693</v>
      </c>
      <c r="DU3" s="129" t="s">
        <v>3694</v>
      </c>
      <c r="DV3" s="132" t="s">
        <v>3695</v>
      </c>
      <c r="DW3" s="1130" t="s">
        <v>3696</v>
      </c>
      <c r="DX3" s="1133"/>
      <c r="DY3" s="1133"/>
      <c r="DZ3" s="1133"/>
      <c r="EA3" s="1133"/>
      <c r="EB3" s="1136"/>
      <c r="EC3" s="1120" t="s">
        <v>3697</v>
      </c>
      <c r="ED3" s="1148"/>
      <c r="EE3" s="1121"/>
      <c r="EF3" s="1120" t="s">
        <v>3698</v>
      </c>
      <c r="EG3" s="1121"/>
      <c r="EH3" s="129" t="s">
        <v>3699</v>
      </c>
      <c r="EI3" s="136" t="s">
        <v>3700</v>
      </c>
      <c r="EJ3" s="136" t="s">
        <v>3701</v>
      </c>
      <c r="EK3" s="1169"/>
      <c r="EL3" s="127" t="s">
        <v>3702</v>
      </c>
      <c r="EM3" s="132" t="s">
        <v>3703</v>
      </c>
      <c r="EN3" s="129" t="s">
        <v>3704</v>
      </c>
      <c r="EO3" s="140" t="s">
        <v>3705</v>
      </c>
      <c r="EP3" s="119"/>
      <c r="EQ3" s="1163"/>
    </row>
    <row r="4" spans="1:147" ht="77.45" customHeight="1">
      <c r="A4" s="115"/>
      <c r="B4" s="215"/>
      <c r="C4" s="1112"/>
      <c r="D4" s="1179"/>
      <c r="E4" s="1179"/>
      <c r="F4" s="116"/>
      <c r="G4" s="120" t="s">
        <v>3706</v>
      </c>
      <c r="H4" s="120" t="s">
        <v>3707</v>
      </c>
      <c r="I4" s="122" t="s">
        <v>3708</v>
      </c>
      <c r="J4" s="217" t="s">
        <v>3709</v>
      </c>
      <c r="K4" s="215" t="s">
        <v>3710</v>
      </c>
      <c r="L4" s="215" t="s">
        <v>3710</v>
      </c>
      <c r="M4" s="122" t="s">
        <v>3708</v>
      </c>
      <c r="N4" s="217" t="s">
        <v>3709</v>
      </c>
      <c r="O4" s="215"/>
      <c r="P4" s="215"/>
      <c r="Q4" s="217"/>
      <c r="R4" s="1112"/>
      <c r="S4" s="1112"/>
      <c r="T4" s="1112"/>
      <c r="U4" s="1112"/>
      <c r="V4" s="1112"/>
      <c r="W4" s="1166"/>
      <c r="X4" s="215"/>
      <c r="Y4" s="218"/>
      <c r="Z4" s="1166"/>
      <c r="AA4" s="1166"/>
      <c r="AB4" s="1166"/>
      <c r="AC4" s="1166"/>
      <c r="AD4" s="1115"/>
      <c r="AE4" s="1106"/>
      <c r="AF4" s="1109"/>
      <c r="AG4" s="1109"/>
      <c r="AH4" s="1109"/>
      <c r="AI4" s="1112"/>
      <c r="AJ4" s="1115"/>
      <c r="AK4" s="126"/>
      <c r="AL4" s="1150" t="s">
        <v>3711</v>
      </c>
      <c r="AM4" s="1151"/>
      <c r="AN4" s="1155"/>
      <c r="AO4" s="1150" t="s">
        <v>3712</v>
      </c>
      <c r="AP4" s="1151"/>
      <c r="AQ4" s="1152"/>
      <c r="AR4" s="128" t="s">
        <v>3713</v>
      </c>
      <c r="AS4" s="130" t="s">
        <v>3714</v>
      </c>
      <c r="AT4" s="130" t="s">
        <v>3715</v>
      </c>
      <c r="AU4" s="130" t="s">
        <v>3716</v>
      </c>
      <c r="AV4" s="133" t="s">
        <v>3717</v>
      </c>
      <c r="AW4" s="1131"/>
      <c r="AX4" s="1134"/>
      <c r="AY4" s="1134"/>
      <c r="AZ4" s="1134"/>
      <c r="BA4" s="1134"/>
      <c r="BB4" s="1137"/>
      <c r="BC4" s="1145" t="s">
        <v>3718</v>
      </c>
      <c r="BD4" s="1146"/>
      <c r="BE4" s="1147"/>
      <c r="BF4" s="1122"/>
      <c r="BG4" s="1123"/>
      <c r="BH4" s="130"/>
      <c r="BI4" s="137"/>
      <c r="BJ4" s="138" t="s">
        <v>3719</v>
      </c>
      <c r="BK4" s="1169"/>
      <c r="BL4" s="128" t="s">
        <v>3720</v>
      </c>
      <c r="BM4" s="133"/>
      <c r="BN4" s="139" t="s">
        <v>3721</v>
      </c>
      <c r="BO4" s="141" t="s">
        <v>3722</v>
      </c>
      <c r="BP4" s="119"/>
      <c r="BQ4" s="1163"/>
      <c r="BR4" s="1106"/>
      <c r="BS4" s="1109"/>
      <c r="BT4" s="1109"/>
      <c r="BU4" s="1109"/>
      <c r="BV4" s="1112"/>
      <c r="BW4" s="1115"/>
      <c r="BX4" s="126"/>
      <c r="BY4" s="1150" t="s">
        <v>3711</v>
      </c>
      <c r="BZ4" s="1151"/>
      <c r="CA4" s="1155"/>
      <c r="CB4" s="1150" t="s">
        <v>3712</v>
      </c>
      <c r="CC4" s="1151"/>
      <c r="CD4" s="1152"/>
      <c r="CE4" s="128" t="s">
        <v>3713</v>
      </c>
      <c r="CF4" s="130" t="s">
        <v>3714</v>
      </c>
      <c r="CG4" s="130" t="s">
        <v>3715</v>
      </c>
      <c r="CH4" s="130" t="s">
        <v>3716</v>
      </c>
      <c r="CI4" s="133" t="s">
        <v>3717</v>
      </c>
      <c r="CJ4" s="1131"/>
      <c r="CK4" s="1134"/>
      <c r="CL4" s="1134"/>
      <c r="CM4" s="1134"/>
      <c r="CN4" s="1134"/>
      <c r="CO4" s="1137"/>
      <c r="CP4" s="1145" t="s">
        <v>3718</v>
      </c>
      <c r="CQ4" s="1146"/>
      <c r="CR4" s="1147"/>
      <c r="CS4" s="1122"/>
      <c r="CT4" s="1123"/>
      <c r="CU4" s="130"/>
      <c r="CV4" s="137"/>
      <c r="CW4" s="138" t="s">
        <v>3719</v>
      </c>
      <c r="CX4" s="1169"/>
      <c r="CY4" s="128" t="s">
        <v>3720</v>
      </c>
      <c r="CZ4" s="133"/>
      <c r="DA4" s="139" t="s">
        <v>3721</v>
      </c>
      <c r="DB4" s="141" t="s">
        <v>3722</v>
      </c>
      <c r="DC4" s="119"/>
      <c r="DD4" s="1163"/>
      <c r="DE4" s="1106"/>
      <c r="DF4" s="1109"/>
      <c r="DG4" s="1109"/>
      <c r="DH4" s="1109"/>
      <c r="DI4" s="1112"/>
      <c r="DJ4" s="1115"/>
      <c r="DK4" s="126"/>
      <c r="DL4" s="1150" t="s">
        <v>3711</v>
      </c>
      <c r="DM4" s="1151"/>
      <c r="DN4" s="1155"/>
      <c r="DO4" s="1150" t="s">
        <v>3712</v>
      </c>
      <c r="DP4" s="1151"/>
      <c r="DQ4" s="1152"/>
      <c r="DR4" s="128" t="s">
        <v>3713</v>
      </c>
      <c r="DS4" s="130" t="s">
        <v>3714</v>
      </c>
      <c r="DT4" s="130" t="s">
        <v>3715</v>
      </c>
      <c r="DU4" s="130" t="s">
        <v>3716</v>
      </c>
      <c r="DV4" s="133" t="s">
        <v>3717</v>
      </c>
      <c r="DW4" s="1131"/>
      <c r="DX4" s="1134"/>
      <c r="DY4" s="1134"/>
      <c r="DZ4" s="1134"/>
      <c r="EA4" s="1134"/>
      <c r="EB4" s="1137"/>
      <c r="EC4" s="1145" t="s">
        <v>3718</v>
      </c>
      <c r="ED4" s="1146"/>
      <c r="EE4" s="1147"/>
      <c r="EF4" s="1122"/>
      <c r="EG4" s="1123"/>
      <c r="EH4" s="130"/>
      <c r="EI4" s="137"/>
      <c r="EJ4" s="138" t="s">
        <v>3719</v>
      </c>
      <c r="EK4" s="1169"/>
      <c r="EL4" s="128" t="s">
        <v>3720</v>
      </c>
      <c r="EM4" s="133"/>
      <c r="EN4" s="139" t="s">
        <v>3721</v>
      </c>
      <c r="EO4" s="141" t="s">
        <v>3722</v>
      </c>
      <c r="EP4" s="119"/>
      <c r="EQ4" s="1163"/>
    </row>
    <row r="5" spans="1:147" ht="3.95" customHeight="1">
      <c r="A5" s="115"/>
      <c r="B5" s="215"/>
      <c r="C5" s="1112"/>
      <c r="D5" s="1179"/>
      <c r="E5" s="1179"/>
      <c r="F5" s="116"/>
      <c r="G5" s="120"/>
      <c r="H5" s="120"/>
      <c r="I5" s="123" t="s">
        <v>3707</v>
      </c>
      <c r="J5" s="217"/>
      <c r="K5" s="215"/>
      <c r="L5" s="215"/>
      <c r="M5" s="122" t="s">
        <v>3710</v>
      </c>
      <c r="N5" s="217"/>
      <c r="O5" s="215"/>
      <c r="P5" s="215"/>
      <c r="Q5" s="217"/>
      <c r="R5" s="1112"/>
      <c r="S5" s="1112"/>
      <c r="T5" s="1112"/>
      <c r="U5" s="1112"/>
      <c r="V5" s="1112"/>
      <c r="W5" s="1166"/>
      <c r="X5" s="215"/>
      <c r="Y5" s="218"/>
      <c r="Z5" s="1166"/>
      <c r="AA5" s="1166"/>
      <c r="AB5" s="1166"/>
      <c r="AC5" s="1166"/>
      <c r="AD5" s="1115"/>
      <c r="AE5" s="1106"/>
      <c r="AF5" s="1109"/>
      <c r="AG5" s="1109"/>
      <c r="AH5" s="1109"/>
      <c r="AI5" s="1112"/>
      <c r="AJ5" s="1115"/>
      <c r="AK5" s="126" t="s">
        <v>3723</v>
      </c>
      <c r="AL5" s="1150"/>
      <c r="AM5" s="1151"/>
      <c r="AN5" s="1155"/>
      <c r="AO5" s="1150"/>
      <c r="AP5" s="1151"/>
      <c r="AQ5" s="1152"/>
      <c r="AR5" s="128"/>
      <c r="AS5" s="130"/>
      <c r="AT5" s="130" t="s">
        <v>3724</v>
      </c>
      <c r="AU5" s="130"/>
      <c r="AV5" s="133" t="s">
        <v>3725</v>
      </c>
      <c r="AW5" s="1131"/>
      <c r="AX5" s="1134"/>
      <c r="AY5" s="1134"/>
      <c r="AZ5" s="1134"/>
      <c r="BA5" s="1134"/>
      <c r="BB5" s="1137"/>
      <c r="BC5" s="1122" t="s">
        <v>3726</v>
      </c>
      <c r="BD5" s="1149"/>
      <c r="BE5" s="1123"/>
      <c r="BF5" s="1122" t="s">
        <v>3727</v>
      </c>
      <c r="BG5" s="1123"/>
      <c r="BH5" s="130" t="s">
        <v>3728</v>
      </c>
      <c r="BI5" s="137" t="s">
        <v>3729</v>
      </c>
      <c r="BJ5" s="138"/>
      <c r="BK5" s="1169"/>
      <c r="BL5" s="128"/>
      <c r="BM5" s="133" t="s">
        <v>3730</v>
      </c>
      <c r="BN5" s="130" t="s">
        <v>3731</v>
      </c>
      <c r="BO5" s="141"/>
      <c r="BP5" s="119"/>
      <c r="BQ5" s="1163"/>
      <c r="BR5" s="1106"/>
      <c r="BS5" s="1109"/>
      <c r="BT5" s="1109"/>
      <c r="BU5" s="1109"/>
      <c r="BV5" s="1112"/>
      <c r="BW5" s="1115"/>
      <c r="BX5" s="126" t="s">
        <v>3723</v>
      </c>
      <c r="BY5" s="1150"/>
      <c r="BZ5" s="1151"/>
      <c r="CA5" s="1155"/>
      <c r="CB5" s="1150"/>
      <c r="CC5" s="1151"/>
      <c r="CD5" s="1152"/>
      <c r="CE5" s="128"/>
      <c r="CF5" s="130"/>
      <c r="CG5" s="130" t="s">
        <v>3724</v>
      </c>
      <c r="CH5" s="130"/>
      <c r="CI5" s="133" t="s">
        <v>3725</v>
      </c>
      <c r="CJ5" s="1131"/>
      <c r="CK5" s="1134"/>
      <c r="CL5" s="1134"/>
      <c r="CM5" s="1134"/>
      <c r="CN5" s="1134"/>
      <c r="CO5" s="1137"/>
      <c r="CP5" s="1122" t="s">
        <v>3726</v>
      </c>
      <c r="CQ5" s="1149"/>
      <c r="CR5" s="1123"/>
      <c r="CS5" s="1122" t="s">
        <v>3727</v>
      </c>
      <c r="CT5" s="1123"/>
      <c r="CU5" s="130" t="s">
        <v>3728</v>
      </c>
      <c r="CV5" s="137" t="s">
        <v>3729</v>
      </c>
      <c r="CW5" s="138"/>
      <c r="CX5" s="1169"/>
      <c r="CY5" s="128"/>
      <c r="CZ5" s="133" t="s">
        <v>3730</v>
      </c>
      <c r="DA5" s="130" t="s">
        <v>3731</v>
      </c>
      <c r="DB5" s="141"/>
      <c r="DC5" s="119"/>
      <c r="DD5" s="1163"/>
      <c r="DE5" s="1106"/>
      <c r="DF5" s="1109"/>
      <c r="DG5" s="1109"/>
      <c r="DH5" s="1109"/>
      <c r="DI5" s="1112"/>
      <c r="DJ5" s="1115"/>
      <c r="DK5" s="126" t="s">
        <v>3723</v>
      </c>
      <c r="DL5" s="1150"/>
      <c r="DM5" s="1151"/>
      <c r="DN5" s="1155"/>
      <c r="DO5" s="1150"/>
      <c r="DP5" s="1151"/>
      <c r="DQ5" s="1152"/>
      <c r="DR5" s="128"/>
      <c r="DS5" s="130"/>
      <c r="DT5" s="130" t="s">
        <v>3724</v>
      </c>
      <c r="DU5" s="130"/>
      <c r="DV5" s="133" t="s">
        <v>3725</v>
      </c>
      <c r="DW5" s="1131"/>
      <c r="DX5" s="1134"/>
      <c r="DY5" s="1134"/>
      <c r="DZ5" s="1134"/>
      <c r="EA5" s="1134"/>
      <c r="EB5" s="1137"/>
      <c r="EC5" s="1122" t="s">
        <v>3726</v>
      </c>
      <c r="ED5" s="1149"/>
      <c r="EE5" s="1123"/>
      <c r="EF5" s="1122" t="s">
        <v>3727</v>
      </c>
      <c r="EG5" s="1123"/>
      <c r="EH5" s="130" t="s">
        <v>3728</v>
      </c>
      <c r="EI5" s="137" t="s">
        <v>3729</v>
      </c>
      <c r="EJ5" s="138"/>
      <c r="EK5" s="1169"/>
      <c r="EL5" s="128"/>
      <c r="EM5" s="133" t="s">
        <v>3730</v>
      </c>
      <c r="EN5" s="130" t="s">
        <v>3731</v>
      </c>
      <c r="EO5" s="141"/>
      <c r="EP5" s="119"/>
      <c r="EQ5" s="1163"/>
    </row>
    <row r="6" spans="1:147" ht="44.1" hidden="1" customHeight="1">
      <c r="A6" s="115"/>
      <c r="B6" s="215"/>
      <c r="C6" s="1112"/>
      <c r="D6" s="1179"/>
      <c r="E6" s="1179"/>
      <c r="F6" s="116"/>
      <c r="G6" s="120"/>
      <c r="H6" s="120"/>
      <c r="I6" s="123"/>
      <c r="J6" s="217"/>
      <c r="K6" s="215"/>
      <c r="L6" s="215"/>
      <c r="M6" s="122"/>
      <c r="N6" s="217"/>
      <c r="O6" s="215"/>
      <c r="P6" s="215"/>
      <c r="Q6" s="217"/>
      <c r="R6" s="1112"/>
      <c r="S6" s="1112"/>
      <c r="T6" s="1112"/>
      <c r="U6" s="1112"/>
      <c r="V6" s="1112"/>
      <c r="W6" s="1166"/>
      <c r="X6" s="215"/>
      <c r="Y6" s="218"/>
      <c r="Z6" s="1166"/>
      <c r="AA6" s="1166"/>
      <c r="AB6" s="1166"/>
      <c r="AC6" s="1166"/>
      <c r="AD6" s="1115"/>
      <c r="AE6" s="1106"/>
      <c r="AF6" s="1109"/>
      <c r="AG6" s="1109"/>
      <c r="AH6" s="1109"/>
      <c r="AI6" s="1112"/>
      <c r="AJ6" s="1115"/>
      <c r="AK6" s="126"/>
      <c r="AL6" s="1150"/>
      <c r="AM6" s="1151"/>
      <c r="AN6" s="1155"/>
      <c r="AO6" s="1150"/>
      <c r="AP6" s="1151"/>
      <c r="AQ6" s="1152"/>
      <c r="AR6" s="128"/>
      <c r="AS6" s="130"/>
      <c r="AT6" s="130" t="s">
        <v>3732</v>
      </c>
      <c r="AU6" s="130"/>
      <c r="AV6" s="134"/>
      <c r="AW6" s="1131"/>
      <c r="AX6" s="1134"/>
      <c r="AY6" s="1134"/>
      <c r="AZ6" s="1134"/>
      <c r="BA6" s="1134"/>
      <c r="BB6" s="1137"/>
      <c r="BC6" s="1145" t="s">
        <v>3733</v>
      </c>
      <c r="BD6" s="1146"/>
      <c r="BE6" s="1147"/>
      <c r="BF6" s="1122"/>
      <c r="BG6" s="1123"/>
      <c r="BH6" s="130"/>
      <c r="BI6" s="137"/>
      <c r="BJ6" s="138"/>
      <c r="BK6" s="1169"/>
      <c r="BL6" s="128"/>
      <c r="BM6" s="133"/>
      <c r="BN6" s="130" t="s">
        <v>3724</v>
      </c>
      <c r="BO6" s="141"/>
      <c r="BP6" s="119"/>
      <c r="BQ6" s="1163"/>
      <c r="BR6" s="1106"/>
      <c r="BS6" s="1109"/>
      <c r="BT6" s="1109"/>
      <c r="BU6" s="1109"/>
      <c r="BV6" s="1112"/>
      <c r="BW6" s="1115"/>
      <c r="BX6" s="126"/>
      <c r="BY6" s="1150"/>
      <c r="BZ6" s="1151"/>
      <c r="CA6" s="1155"/>
      <c r="CB6" s="1150"/>
      <c r="CC6" s="1151"/>
      <c r="CD6" s="1152"/>
      <c r="CE6" s="128"/>
      <c r="CF6" s="130"/>
      <c r="CG6" s="130" t="s">
        <v>3732</v>
      </c>
      <c r="CH6" s="130"/>
      <c r="CI6" s="134"/>
      <c r="CJ6" s="1131"/>
      <c r="CK6" s="1134"/>
      <c r="CL6" s="1134"/>
      <c r="CM6" s="1134"/>
      <c r="CN6" s="1134"/>
      <c r="CO6" s="1137"/>
      <c r="CP6" s="1145" t="s">
        <v>3733</v>
      </c>
      <c r="CQ6" s="1146"/>
      <c r="CR6" s="1147"/>
      <c r="CS6" s="1122"/>
      <c r="CT6" s="1123"/>
      <c r="CU6" s="130"/>
      <c r="CV6" s="137"/>
      <c r="CW6" s="138"/>
      <c r="CX6" s="1169"/>
      <c r="CY6" s="128"/>
      <c r="CZ6" s="133"/>
      <c r="DA6" s="130" t="s">
        <v>3724</v>
      </c>
      <c r="DB6" s="141"/>
      <c r="DC6" s="119"/>
      <c r="DD6" s="1163"/>
      <c r="DE6" s="1106"/>
      <c r="DF6" s="1109"/>
      <c r="DG6" s="1109"/>
      <c r="DH6" s="1109"/>
      <c r="DI6" s="1112"/>
      <c r="DJ6" s="1115"/>
      <c r="DK6" s="126"/>
      <c r="DL6" s="1150"/>
      <c r="DM6" s="1151"/>
      <c r="DN6" s="1155"/>
      <c r="DO6" s="1150"/>
      <c r="DP6" s="1151"/>
      <c r="DQ6" s="1152"/>
      <c r="DR6" s="128"/>
      <c r="DS6" s="130"/>
      <c r="DT6" s="130" t="s">
        <v>3732</v>
      </c>
      <c r="DU6" s="130"/>
      <c r="DV6" s="134"/>
      <c r="DW6" s="1131"/>
      <c r="DX6" s="1134"/>
      <c r="DY6" s="1134"/>
      <c r="DZ6" s="1134"/>
      <c r="EA6" s="1134"/>
      <c r="EB6" s="1137"/>
      <c r="EC6" s="1145" t="s">
        <v>3733</v>
      </c>
      <c r="ED6" s="1146"/>
      <c r="EE6" s="1147"/>
      <c r="EF6" s="1122"/>
      <c r="EG6" s="1123"/>
      <c r="EH6" s="130"/>
      <c r="EI6" s="137"/>
      <c r="EJ6" s="138"/>
      <c r="EK6" s="1169"/>
      <c r="EL6" s="128"/>
      <c r="EM6" s="133"/>
      <c r="EN6" s="130" t="s">
        <v>3724</v>
      </c>
      <c r="EO6" s="141"/>
      <c r="EP6" s="119"/>
      <c r="EQ6" s="1163"/>
    </row>
    <row r="7" spans="1:147" ht="76.5" hidden="1">
      <c r="A7" s="115"/>
      <c r="B7" s="215"/>
      <c r="C7" s="1112"/>
      <c r="D7" s="1179"/>
      <c r="E7" s="1179"/>
      <c r="F7" s="116"/>
      <c r="G7" s="120"/>
      <c r="H7" s="120"/>
      <c r="I7" s="123"/>
      <c r="J7" s="217"/>
      <c r="K7" s="215"/>
      <c r="L7" s="215"/>
      <c r="M7" s="122"/>
      <c r="N7" s="217"/>
      <c r="O7" s="215"/>
      <c r="P7" s="215"/>
      <c r="Q7" s="217"/>
      <c r="R7" s="1112"/>
      <c r="S7" s="1112"/>
      <c r="T7" s="1112"/>
      <c r="U7" s="1112"/>
      <c r="V7" s="1112"/>
      <c r="W7" s="1166"/>
      <c r="X7" s="215"/>
      <c r="Y7" s="218"/>
      <c r="Z7" s="1166"/>
      <c r="AA7" s="1166"/>
      <c r="AB7" s="1166"/>
      <c r="AC7" s="1166"/>
      <c r="AD7" s="1115"/>
      <c r="AE7" s="1106"/>
      <c r="AF7" s="1109"/>
      <c r="AG7" s="1109"/>
      <c r="AH7" s="1109"/>
      <c r="AI7" s="1112"/>
      <c r="AJ7" s="1115"/>
      <c r="AK7" s="126"/>
      <c r="AL7" s="1150"/>
      <c r="AM7" s="1151"/>
      <c r="AN7" s="1155"/>
      <c r="AO7" s="1150"/>
      <c r="AP7" s="1151"/>
      <c r="AQ7" s="1152"/>
      <c r="AR7" s="128"/>
      <c r="AS7" s="130"/>
      <c r="AT7" s="130"/>
      <c r="AU7" s="130"/>
      <c r="AV7" s="134"/>
      <c r="AW7" s="1131"/>
      <c r="AX7" s="1134"/>
      <c r="AY7" s="1134"/>
      <c r="AZ7" s="1134"/>
      <c r="BA7" s="1134"/>
      <c r="BB7" s="1137"/>
      <c r="BC7" s="1145"/>
      <c r="BD7" s="1146"/>
      <c r="BE7" s="1147"/>
      <c r="BF7" s="1122"/>
      <c r="BG7" s="1123"/>
      <c r="BH7" s="130"/>
      <c r="BI7" s="137"/>
      <c r="BJ7" s="138"/>
      <c r="BK7" s="1169"/>
      <c r="BL7" s="128"/>
      <c r="BM7" s="133"/>
      <c r="BN7" s="130" t="s">
        <v>3734</v>
      </c>
      <c r="BO7" s="141"/>
      <c r="BP7" s="119"/>
      <c r="BQ7" s="1163"/>
      <c r="BR7" s="1106"/>
      <c r="BS7" s="1109"/>
      <c r="BT7" s="1109"/>
      <c r="BU7" s="1109"/>
      <c r="BV7" s="1112"/>
      <c r="BW7" s="1115"/>
      <c r="BX7" s="126"/>
      <c r="BY7" s="1150"/>
      <c r="BZ7" s="1151"/>
      <c r="CA7" s="1155"/>
      <c r="CB7" s="1150"/>
      <c r="CC7" s="1151"/>
      <c r="CD7" s="1152"/>
      <c r="CE7" s="128"/>
      <c r="CF7" s="130"/>
      <c r="CG7" s="130"/>
      <c r="CH7" s="130"/>
      <c r="CI7" s="134"/>
      <c r="CJ7" s="1131"/>
      <c r="CK7" s="1134"/>
      <c r="CL7" s="1134"/>
      <c r="CM7" s="1134"/>
      <c r="CN7" s="1134"/>
      <c r="CO7" s="1137"/>
      <c r="CP7" s="1145"/>
      <c r="CQ7" s="1146"/>
      <c r="CR7" s="1147"/>
      <c r="CS7" s="1122"/>
      <c r="CT7" s="1123"/>
      <c r="CU7" s="130"/>
      <c r="CV7" s="137"/>
      <c r="CW7" s="138"/>
      <c r="CX7" s="1169"/>
      <c r="CY7" s="128"/>
      <c r="CZ7" s="133"/>
      <c r="DA7" s="130" t="s">
        <v>3734</v>
      </c>
      <c r="DB7" s="141"/>
      <c r="DC7" s="119"/>
      <c r="DD7" s="1163"/>
      <c r="DE7" s="1106"/>
      <c r="DF7" s="1109"/>
      <c r="DG7" s="1109"/>
      <c r="DH7" s="1109"/>
      <c r="DI7" s="1112"/>
      <c r="DJ7" s="1115"/>
      <c r="DK7" s="126"/>
      <c r="DL7" s="1150"/>
      <c r="DM7" s="1151"/>
      <c r="DN7" s="1155"/>
      <c r="DO7" s="1150"/>
      <c r="DP7" s="1151"/>
      <c r="DQ7" s="1152"/>
      <c r="DR7" s="128"/>
      <c r="DS7" s="130"/>
      <c r="DT7" s="130"/>
      <c r="DU7" s="130"/>
      <c r="DV7" s="134"/>
      <c r="DW7" s="1131"/>
      <c r="DX7" s="1134"/>
      <c r="DY7" s="1134"/>
      <c r="DZ7" s="1134"/>
      <c r="EA7" s="1134"/>
      <c r="EB7" s="1137"/>
      <c r="EC7" s="1145"/>
      <c r="ED7" s="1146"/>
      <c r="EE7" s="1147"/>
      <c r="EF7" s="1122"/>
      <c r="EG7" s="1123"/>
      <c r="EH7" s="130"/>
      <c r="EI7" s="137"/>
      <c r="EJ7" s="138"/>
      <c r="EK7" s="1169"/>
      <c r="EL7" s="128"/>
      <c r="EM7" s="133"/>
      <c r="EN7" s="130" t="s">
        <v>3734</v>
      </c>
      <c r="EO7" s="141"/>
      <c r="EP7" s="119"/>
      <c r="EQ7" s="1163"/>
    </row>
    <row r="8" spans="1:147" ht="89.25" hidden="1">
      <c r="A8" s="115"/>
      <c r="B8" s="215"/>
      <c r="C8" s="1112"/>
      <c r="D8" s="1179"/>
      <c r="E8" s="1179"/>
      <c r="F8" s="116"/>
      <c r="G8" s="120"/>
      <c r="H8" s="120"/>
      <c r="I8" s="123"/>
      <c r="J8" s="217"/>
      <c r="K8" s="215"/>
      <c r="L8" s="215"/>
      <c r="M8" s="122"/>
      <c r="N8" s="217"/>
      <c r="O8" s="215"/>
      <c r="P8" s="215"/>
      <c r="Q8" s="217"/>
      <c r="R8" s="1112"/>
      <c r="S8" s="1112"/>
      <c r="T8" s="1112"/>
      <c r="U8" s="1112"/>
      <c r="V8" s="1112"/>
      <c r="W8" s="1166"/>
      <c r="X8" s="215"/>
      <c r="Y8" s="218"/>
      <c r="Z8" s="1166"/>
      <c r="AA8" s="1166"/>
      <c r="AB8" s="1166"/>
      <c r="AC8" s="1166"/>
      <c r="AD8" s="1115"/>
      <c r="AE8" s="1106"/>
      <c r="AF8" s="1109"/>
      <c r="AG8" s="1109"/>
      <c r="AH8" s="1109"/>
      <c r="AI8" s="1112"/>
      <c r="AJ8" s="1115"/>
      <c r="AK8" s="126"/>
      <c r="AL8" s="1150"/>
      <c r="AM8" s="1151"/>
      <c r="AN8" s="1155"/>
      <c r="AO8" s="1150"/>
      <c r="AP8" s="1151"/>
      <c r="AQ8" s="1152"/>
      <c r="AR8" s="128"/>
      <c r="AS8" s="130"/>
      <c r="AT8" s="130"/>
      <c r="AU8" s="130"/>
      <c r="AV8" s="135" t="s">
        <v>3735</v>
      </c>
      <c r="AW8" s="1131"/>
      <c r="AX8" s="1134"/>
      <c r="AY8" s="1134"/>
      <c r="AZ8" s="1134"/>
      <c r="BA8" s="1134"/>
      <c r="BB8" s="1137"/>
      <c r="BC8" s="1145"/>
      <c r="BD8" s="1146"/>
      <c r="BE8" s="1147"/>
      <c r="BF8" s="1122"/>
      <c r="BG8" s="1123"/>
      <c r="BH8" s="130"/>
      <c r="BI8" s="137"/>
      <c r="BJ8" s="138"/>
      <c r="BK8" s="1169"/>
      <c r="BL8" s="128"/>
      <c r="BM8" s="133"/>
      <c r="BN8" s="130"/>
      <c r="BO8" s="141"/>
      <c r="BP8" s="119"/>
      <c r="BQ8" s="1163"/>
      <c r="BR8" s="1106"/>
      <c r="BS8" s="1109"/>
      <c r="BT8" s="1109"/>
      <c r="BU8" s="1109"/>
      <c r="BV8" s="1112"/>
      <c r="BW8" s="1115"/>
      <c r="BX8" s="126"/>
      <c r="BY8" s="1150"/>
      <c r="BZ8" s="1151"/>
      <c r="CA8" s="1155"/>
      <c r="CB8" s="1150"/>
      <c r="CC8" s="1151"/>
      <c r="CD8" s="1152"/>
      <c r="CE8" s="128"/>
      <c r="CF8" s="130"/>
      <c r="CG8" s="130"/>
      <c r="CH8" s="130"/>
      <c r="CI8" s="135" t="s">
        <v>3735</v>
      </c>
      <c r="CJ8" s="1131"/>
      <c r="CK8" s="1134"/>
      <c r="CL8" s="1134"/>
      <c r="CM8" s="1134"/>
      <c r="CN8" s="1134"/>
      <c r="CO8" s="1137"/>
      <c r="CP8" s="1145"/>
      <c r="CQ8" s="1146"/>
      <c r="CR8" s="1147"/>
      <c r="CS8" s="1122"/>
      <c r="CT8" s="1123"/>
      <c r="CU8" s="130"/>
      <c r="CV8" s="137"/>
      <c r="CW8" s="138"/>
      <c r="CX8" s="1169"/>
      <c r="CY8" s="128"/>
      <c r="CZ8" s="133"/>
      <c r="DA8" s="130"/>
      <c r="DB8" s="141"/>
      <c r="DC8" s="119"/>
      <c r="DD8" s="1163"/>
      <c r="DE8" s="1106"/>
      <c r="DF8" s="1109"/>
      <c r="DG8" s="1109"/>
      <c r="DH8" s="1109"/>
      <c r="DI8" s="1112"/>
      <c r="DJ8" s="1115"/>
      <c r="DK8" s="126"/>
      <c r="DL8" s="1150"/>
      <c r="DM8" s="1151"/>
      <c r="DN8" s="1155"/>
      <c r="DO8" s="1150"/>
      <c r="DP8" s="1151"/>
      <c r="DQ8" s="1152"/>
      <c r="DR8" s="128"/>
      <c r="DS8" s="130"/>
      <c r="DT8" s="130"/>
      <c r="DU8" s="130"/>
      <c r="DV8" s="135" t="s">
        <v>3735</v>
      </c>
      <c r="DW8" s="1131"/>
      <c r="DX8" s="1134"/>
      <c r="DY8" s="1134"/>
      <c r="DZ8" s="1134"/>
      <c r="EA8" s="1134"/>
      <c r="EB8" s="1137"/>
      <c r="EC8" s="1145"/>
      <c r="ED8" s="1146"/>
      <c r="EE8" s="1147"/>
      <c r="EF8" s="1122"/>
      <c r="EG8" s="1123"/>
      <c r="EH8" s="130"/>
      <c r="EI8" s="137"/>
      <c r="EJ8" s="138"/>
      <c r="EK8" s="1169"/>
      <c r="EL8" s="128"/>
      <c r="EM8" s="133"/>
      <c r="EN8" s="130"/>
      <c r="EO8" s="141"/>
      <c r="EP8" s="119"/>
      <c r="EQ8" s="1163"/>
    </row>
    <row r="9" spans="1:147" ht="76.5" hidden="1">
      <c r="A9" s="115"/>
      <c r="B9" s="215"/>
      <c r="C9" s="1112"/>
      <c r="D9" s="1179"/>
      <c r="E9" s="1179"/>
      <c r="F9" s="116"/>
      <c r="G9" s="120"/>
      <c r="H9" s="120"/>
      <c r="I9" s="123"/>
      <c r="J9" s="217"/>
      <c r="K9" s="215"/>
      <c r="L9" s="215"/>
      <c r="M9" s="122"/>
      <c r="N9" s="217"/>
      <c r="O9" s="215"/>
      <c r="P9" s="215"/>
      <c r="Q9" s="217"/>
      <c r="R9" s="1112"/>
      <c r="S9" s="1112"/>
      <c r="T9" s="1112"/>
      <c r="U9" s="1112"/>
      <c r="V9" s="1112"/>
      <c r="W9" s="1166"/>
      <c r="X9" s="215"/>
      <c r="Y9" s="218"/>
      <c r="Z9" s="1166"/>
      <c r="AA9" s="1166"/>
      <c r="AB9" s="1166"/>
      <c r="AC9" s="1166"/>
      <c r="AD9" s="1115"/>
      <c r="AE9" s="1106"/>
      <c r="AF9" s="1109"/>
      <c r="AG9" s="1109"/>
      <c r="AH9" s="1109"/>
      <c r="AI9" s="1112"/>
      <c r="AJ9" s="1115"/>
      <c r="AK9" s="126"/>
      <c r="AL9" s="1150"/>
      <c r="AM9" s="1151"/>
      <c r="AN9" s="1155"/>
      <c r="AO9" s="1150"/>
      <c r="AP9" s="1151"/>
      <c r="AQ9" s="1152"/>
      <c r="AR9" s="128"/>
      <c r="AS9" s="130"/>
      <c r="AT9" s="130"/>
      <c r="AU9" s="130"/>
      <c r="AV9" s="135" t="s">
        <v>3736</v>
      </c>
      <c r="AW9" s="1131"/>
      <c r="AX9" s="1134"/>
      <c r="AY9" s="1134"/>
      <c r="AZ9" s="1134"/>
      <c r="BA9" s="1134"/>
      <c r="BB9" s="1137"/>
      <c r="BC9" s="1145"/>
      <c r="BD9" s="1146"/>
      <c r="BE9" s="1147"/>
      <c r="BF9" s="1122"/>
      <c r="BG9" s="1123"/>
      <c r="BH9" s="130"/>
      <c r="BI9" s="137"/>
      <c r="BJ9" s="138"/>
      <c r="BK9" s="1169"/>
      <c r="BL9" s="128"/>
      <c r="BM9" s="133"/>
      <c r="BN9" s="130"/>
      <c r="BO9" s="141"/>
      <c r="BP9" s="119"/>
      <c r="BQ9" s="1163"/>
      <c r="BR9" s="1106"/>
      <c r="BS9" s="1109"/>
      <c r="BT9" s="1109"/>
      <c r="BU9" s="1109"/>
      <c r="BV9" s="1112"/>
      <c r="BW9" s="1115"/>
      <c r="BX9" s="126"/>
      <c r="BY9" s="1150"/>
      <c r="BZ9" s="1151"/>
      <c r="CA9" s="1155"/>
      <c r="CB9" s="1150"/>
      <c r="CC9" s="1151"/>
      <c r="CD9" s="1152"/>
      <c r="CE9" s="128"/>
      <c r="CF9" s="130"/>
      <c r="CG9" s="130"/>
      <c r="CH9" s="130"/>
      <c r="CI9" s="135" t="s">
        <v>3736</v>
      </c>
      <c r="CJ9" s="1131"/>
      <c r="CK9" s="1134"/>
      <c r="CL9" s="1134"/>
      <c r="CM9" s="1134"/>
      <c r="CN9" s="1134"/>
      <c r="CO9" s="1137"/>
      <c r="CP9" s="1145"/>
      <c r="CQ9" s="1146"/>
      <c r="CR9" s="1147"/>
      <c r="CS9" s="1122"/>
      <c r="CT9" s="1123"/>
      <c r="CU9" s="130"/>
      <c r="CV9" s="137"/>
      <c r="CW9" s="138"/>
      <c r="CX9" s="1169"/>
      <c r="CY9" s="128"/>
      <c r="CZ9" s="133"/>
      <c r="DA9" s="130"/>
      <c r="DB9" s="141"/>
      <c r="DC9" s="119"/>
      <c r="DD9" s="1163"/>
      <c r="DE9" s="1106"/>
      <c r="DF9" s="1109"/>
      <c r="DG9" s="1109"/>
      <c r="DH9" s="1109"/>
      <c r="DI9" s="1112"/>
      <c r="DJ9" s="1115"/>
      <c r="DK9" s="126"/>
      <c r="DL9" s="1150"/>
      <c r="DM9" s="1151"/>
      <c r="DN9" s="1155"/>
      <c r="DO9" s="1150"/>
      <c r="DP9" s="1151"/>
      <c r="DQ9" s="1152"/>
      <c r="DR9" s="128"/>
      <c r="DS9" s="130"/>
      <c r="DT9" s="130"/>
      <c r="DU9" s="130"/>
      <c r="DV9" s="135" t="s">
        <v>3736</v>
      </c>
      <c r="DW9" s="1131"/>
      <c r="DX9" s="1134"/>
      <c r="DY9" s="1134"/>
      <c r="DZ9" s="1134"/>
      <c r="EA9" s="1134"/>
      <c r="EB9" s="1137"/>
      <c r="EC9" s="1145"/>
      <c r="ED9" s="1146"/>
      <c r="EE9" s="1147"/>
      <c r="EF9" s="1122"/>
      <c r="EG9" s="1123"/>
      <c r="EH9" s="130"/>
      <c r="EI9" s="137"/>
      <c r="EJ9" s="138"/>
      <c r="EK9" s="1169"/>
      <c r="EL9" s="128"/>
      <c r="EM9" s="133"/>
      <c r="EN9" s="130"/>
      <c r="EO9" s="141"/>
      <c r="EP9" s="119"/>
      <c r="EQ9" s="1163"/>
    </row>
    <row r="10" spans="1:147" ht="76.5" hidden="1">
      <c r="A10" s="115"/>
      <c r="B10" s="215"/>
      <c r="C10" s="1112"/>
      <c r="D10" s="1179"/>
      <c r="E10" s="1179"/>
      <c r="F10" s="116"/>
      <c r="G10" s="120"/>
      <c r="H10" s="120"/>
      <c r="I10" s="123"/>
      <c r="J10" s="217"/>
      <c r="K10" s="215"/>
      <c r="L10" s="215"/>
      <c r="M10" s="122"/>
      <c r="N10" s="217"/>
      <c r="O10" s="215"/>
      <c r="P10" s="215"/>
      <c r="Q10" s="217"/>
      <c r="R10" s="1112"/>
      <c r="S10" s="1112"/>
      <c r="T10" s="1112"/>
      <c r="U10" s="1112"/>
      <c r="V10" s="1112"/>
      <c r="W10" s="1166"/>
      <c r="X10" s="215"/>
      <c r="Y10" s="218"/>
      <c r="Z10" s="1166"/>
      <c r="AA10" s="1166"/>
      <c r="AB10" s="1166"/>
      <c r="AC10" s="1166"/>
      <c r="AD10" s="1115"/>
      <c r="AE10" s="1106"/>
      <c r="AF10" s="1109"/>
      <c r="AG10" s="1109"/>
      <c r="AH10" s="1109"/>
      <c r="AI10" s="1112"/>
      <c r="AJ10" s="1115"/>
      <c r="AK10" s="126"/>
      <c r="AL10" s="1150"/>
      <c r="AM10" s="1151"/>
      <c r="AN10" s="1155"/>
      <c r="AO10" s="1150"/>
      <c r="AP10" s="1151"/>
      <c r="AQ10" s="1152"/>
      <c r="AR10" s="128"/>
      <c r="AS10" s="130"/>
      <c r="AT10" s="130"/>
      <c r="AU10" s="130"/>
      <c r="AV10" s="135" t="s">
        <v>3737</v>
      </c>
      <c r="AW10" s="1131"/>
      <c r="AX10" s="1134"/>
      <c r="AY10" s="1134"/>
      <c r="AZ10" s="1134"/>
      <c r="BA10" s="1134"/>
      <c r="BB10" s="1137"/>
      <c r="BC10" s="1145"/>
      <c r="BD10" s="1146"/>
      <c r="BE10" s="1147"/>
      <c r="BF10" s="1122"/>
      <c r="BG10" s="1123"/>
      <c r="BH10" s="130"/>
      <c r="BI10" s="137"/>
      <c r="BJ10" s="138"/>
      <c r="BK10" s="1169"/>
      <c r="BL10" s="128"/>
      <c r="BM10" s="133"/>
      <c r="BN10" s="130"/>
      <c r="BO10" s="141"/>
      <c r="BP10" s="119"/>
      <c r="BQ10" s="1163"/>
      <c r="BR10" s="1106"/>
      <c r="BS10" s="1109"/>
      <c r="BT10" s="1109"/>
      <c r="BU10" s="1109"/>
      <c r="BV10" s="1112"/>
      <c r="BW10" s="1115"/>
      <c r="BX10" s="126"/>
      <c r="BY10" s="1150"/>
      <c r="BZ10" s="1151"/>
      <c r="CA10" s="1155"/>
      <c r="CB10" s="1150"/>
      <c r="CC10" s="1151"/>
      <c r="CD10" s="1152"/>
      <c r="CE10" s="128"/>
      <c r="CF10" s="130"/>
      <c r="CG10" s="130"/>
      <c r="CH10" s="130"/>
      <c r="CI10" s="135" t="s">
        <v>3737</v>
      </c>
      <c r="CJ10" s="1131"/>
      <c r="CK10" s="1134"/>
      <c r="CL10" s="1134"/>
      <c r="CM10" s="1134"/>
      <c r="CN10" s="1134"/>
      <c r="CO10" s="1137"/>
      <c r="CP10" s="1145"/>
      <c r="CQ10" s="1146"/>
      <c r="CR10" s="1147"/>
      <c r="CS10" s="1122"/>
      <c r="CT10" s="1123"/>
      <c r="CU10" s="130"/>
      <c r="CV10" s="137"/>
      <c r="CW10" s="138"/>
      <c r="CX10" s="1169"/>
      <c r="CY10" s="128"/>
      <c r="CZ10" s="133"/>
      <c r="DA10" s="130"/>
      <c r="DB10" s="141"/>
      <c r="DC10" s="119"/>
      <c r="DD10" s="1163"/>
      <c r="DE10" s="1106"/>
      <c r="DF10" s="1109"/>
      <c r="DG10" s="1109"/>
      <c r="DH10" s="1109"/>
      <c r="DI10" s="1112"/>
      <c r="DJ10" s="1115"/>
      <c r="DK10" s="126"/>
      <c r="DL10" s="1150"/>
      <c r="DM10" s="1151"/>
      <c r="DN10" s="1155"/>
      <c r="DO10" s="1150"/>
      <c r="DP10" s="1151"/>
      <c r="DQ10" s="1152"/>
      <c r="DR10" s="128"/>
      <c r="DS10" s="130"/>
      <c r="DT10" s="130"/>
      <c r="DU10" s="130"/>
      <c r="DV10" s="135" t="s">
        <v>3737</v>
      </c>
      <c r="DW10" s="1131"/>
      <c r="DX10" s="1134"/>
      <c r="DY10" s="1134"/>
      <c r="DZ10" s="1134"/>
      <c r="EA10" s="1134"/>
      <c r="EB10" s="1137"/>
      <c r="EC10" s="1145"/>
      <c r="ED10" s="1146"/>
      <c r="EE10" s="1147"/>
      <c r="EF10" s="1122"/>
      <c r="EG10" s="1123"/>
      <c r="EH10" s="130"/>
      <c r="EI10" s="137"/>
      <c r="EJ10" s="138"/>
      <c r="EK10" s="1169"/>
      <c r="EL10" s="128"/>
      <c r="EM10" s="133"/>
      <c r="EN10" s="130"/>
      <c r="EO10" s="141"/>
      <c r="EP10" s="119"/>
      <c r="EQ10" s="1163"/>
    </row>
    <row r="11" spans="1:147" ht="44.1" hidden="1" customHeight="1">
      <c r="A11" s="115"/>
      <c r="B11" s="215"/>
      <c r="C11" s="1112"/>
      <c r="D11" s="1179"/>
      <c r="E11" s="1179"/>
      <c r="F11" s="116"/>
      <c r="G11" s="120"/>
      <c r="H11" s="120"/>
      <c r="I11" s="123"/>
      <c r="J11" s="217"/>
      <c r="K11" s="215"/>
      <c r="L11" s="215"/>
      <c r="M11" s="122"/>
      <c r="N11" s="217"/>
      <c r="O11" s="215"/>
      <c r="P11" s="215"/>
      <c r="Q11" s="217"/>
      <c r="R11" s="1112"/>
      <c r="S11" s="1112"/>
      <c r="T11" s="1112"/>
      <c r="U11" s="1112"/>
      <c r="V11" s="1112"/>
      <c r="W11" s="1166"/>
      <c r="X11" s="215"/>
      <c r="Y11" s="218"/>
      <c r="Z11" s="1166"/>
      <c r="AA11" s="1166"/>
      <c r="AB11" s="1166"/>
      <c r="AC11" s="1166"/>
      <c r="AD11" s="1115"/>
      <c r="AE11" s="1106"/>
      <c r="AF11" s="1109"/>
      <c r="AG11" s="1109"/>
      <c r="AH11" s="1109"/>
      <c r="AI11" s="1112"/>
      <c r="AJ11" s="1115"/>
      <c r="AK11" s="126"/>
      <c r="AL11" s="1139"/>
      <c r="AM11" s="1140"/>
      <c r="AN11" s="1141"/>
      <c r="AO11" s="1139"/>
      <c r="AP11" s="1140"/>
      <c r="AQ11" s="1153"/>
      <c r="AR11" s="128"/>
      <c r="AS11" s="130"/>
      <c r="AT11" s="130"/>
      <c r="AU11" s="130"/>
      <c r="AV11" s="135" t="s">
        <v>3738</v>
      </c>
      <c r="AW11" s="1132"/>
      <c r="AX11" s="1135"/>
      <c r="AY11" s="1135"/>
      <c r="AZ11" s="1135"/>
      <c r="BA11" s="1135"/>
      <c r="BB11" s="1138"/>
      <c r="BC11" s="1117"/>
      <c r="BD11" s="1118"/>
      <c r="BE11" s="1119"/>
      <c r="BF11" s="1128"/>
      <c r="BG11" s="1129"/>
      <c r="BH11" s="130"/>
      <c r="BI11" s="137"/>
      <c r="BJ11" s="138"/>
      <c r="BK11" s="1169"/>
      <c r="BL11" s="128"/>
      <c r="BM11" s="133"/>
      <c r="BN11" s="130"/>
      <c r="BO11" s="141"/>
      <c r="BP11" s="119"/>
      <c r="BQ11" s="1163"/>
      <c r="BR11" s="1106"/>
      <c r="BS11" s="1109"/>
      <c r="BT11" s="1109"/>
      <c r="BU11" s="1109"/>
      <c r="BV11" s="1112"/>
      <c r="BW11" s="1115"/>
      <c r="BX11" s="126"/>
      <c r="BY11" s="1139"/>
      <c r="BZ11" s="1140"/>
      <c r="CA11" s="1141"/>
      <c r="CB11" s="1139"/>
      <c r="CC11" s="1140"/>
      <c r="CD11" s="1153"/>
      <c r="CE11" s="128"/>
      <c r="CF11" s="130"/>
      <c r="CG11" s="130"/>
      <c r="CH11" s="130"/>
      <c r="CI11" s="135" t="s">
        <v>3738</v>
      </c>
      <c r="CJ11" s="1132"/>
      <c r="CK11" s="1135"/>
      <c r="CL11" s="1135"/>
      <c r="CM11" s="1135"/>
      <c r="CN11" s="1135"/>
      <c r="CO11" s="1138"/>
      <c r="CP11" s="1117"/>
      <c r="CQ11" s="1118"/>
      <c r="CR11" s="1119"/>
      <c r="CS11" s="1128"/>
      <c r="CT11" s="1129"/>
      <c r="CU11" s="130"/>
      <c r="CV11" s="137"/>
      <c r="CW11" s="138"/>
      <c r="CX11" s="1169"/>
      <c r="CY11" s="128"/>
      <c r="CZ11" s="133"/>
      <c r="DA11" s="130"/>
      <c r="DB11" s="141"/>
      <c r="DC11" s="119"/>
      <c r="DD11" s="1163"/>
      <c r="DE11" s="1106"/>
      <c r="DF11" s="1109"/>
      <c r="DG11" s="1109"/>
      <c r="DH11" s="1109"/>
      <c r="DI11" s="1112"/>
      <c r="DJ11" s="1115"/>
      <c r="DK11" s="126"/>
      <c r="DL11" s="1139"/>
      <c r="DM11" s="1140"/>
      <c r="DN11" s="1141"/>
      <c r="DO11" s="1139"/>
      <c r="DP11" s="1140"/>
      <c r="DQ11" s="1153"/>
      <c r="DR11" s="128"/>
      <c r="DS11" s="130"/>
      <c r="DT11" s="130"/>
      <c r="DU11" s="130"/>
      <c r="DV11" s="135" t="s">
        <v>3738</v>
      </c>
      <c r="DW11" s="1132"/>
      <c r="DX11" s="1135"/>
      <c r="DY11" s="1135"/>
      <c r="DZ11" s="1135"/>
      <c r="EA11" s="1135"/>
      <c r="EB11" s="1138"/>
      <c r="EC11" s="1117"/>
      <c r="ED11" s="1118"/>
      <c r="EE11" s="1119"/>
      <c r="EF11" s="1128"/>
      <c r="EG11" s="1129"/>
      <c r="EH11" s="130"/>
      <c r="EI11" s="137"/>
      <c r="EJ11" s="138"/>
      <c r="EK11" s="1169"/>
      <c r="EL11" s="128"/>
      <c r="EM11" s="133"/>
      <c r="EN11" s="130"/>
      <c r="EO11" s="141"/>
      <c r="EP11" s="119"/>
      <c r="EQ11" s="1163"/>
    </row>
    <row r="12" spans="1:147" ht="121.5" hidden="1">
      <c r="A12" s="115"/>
      <c r="B12" s="215"/>
      <c r="C12" s="1112"/>
      <c r="D12" s="1179"/>
      <c r="E12" s="1179"/>
      <c r="F12" s="116"/>
      <c r="G12" s="120"/>
      <c r="H12" s="120"/>
      <c r="I12" s="123"/>
      <c r="J12" s="217"/>
      <c r="K12" s="215"/>
      <c r="L12" s="215"/>
      <c r="M12" s="122"/>
      <c r="N12" s="217"/>
      <c r="O12" s="215"/>
      <c r="P12" s="215"/>
      <c r="Q12" s="217"/>
      <c r="R12" s="1112"/>
      <c r="S12" s="1112"/>
      <c r="T12" s="1112"/>
      <c r="U12" s="1112"/>
      <c r="V12" s="1112"/>
      <c r="W12" s="1166"/>
      <c r="X12" s="215"/>
      <c r="Y12" s="218"/>
      <c r="Z12" s="1166"/>
      <c r="AA12" s="1166"/>
      <c r="AB12" s="1166"/>
      <c r="AC12" s="1166"/>
      <c r="AD12" s="1115"/>
      <c r="AE12" s="1106"/>
      <c r="AF12" s="1109"/>
      <c r="AG12" s="1109"/>
      <c r="AH12" s="1109"/>
      <c r="AI12" s="1112"/>
      <c r="AJ12" s="1115"/>
      <c r="AK12" s="126"/>
      <c r="AL12" s="142" t="s">
        <v>3739</v>
      </c>
      <c r="AM12" s="144" t="s">
        <v>3740</v>
      </c>
      <c r="AN12" s="144" t="s">
        <v>3741</v>
      </c>
      <c r="AO12" s="142" t="s">
        <v>3742</v>
      </c>
      <c r="AP12" s="144" t="s">
        <v>3740</v>
      </c>
      <c r="AQ12" s="147" t="s">
        <v>3741</v>
      </c>
      <c r="AR12" s="128"/>
      <c r="AS12" s="130"/>
      <c r="AT12" s="130"/>
      <c r="AU12" s="130"/>
      <c r="AV12" s="135" t="s">
        <v>3743</v>
      </c>
      <c r="AW12" s="150" t="s">
        <v>3744</v>
      </c>
      <c r="AX12" s="150" t="s">
        <v>3690</v>
      </c>
      <c r="AY12" s="1124" t="s">
        <v>3745</v>
      </c>
      <c r="AZ12" s="1125"/>
      <c r="BA12" s="132" t="s">
        <v>3746</v>
      </c>
      <c r="BB12" s="152" t="s">
        <v>3747</v>
      </c>
      <c r="BC12" s="220" t="s">
        <v>3748</v>
      </c>
      <c r="BD12" s="220" t="s">
        <v>3749</v>
      </c>
      <c r="BE12" s="132" t="s">
        <v>3750</v>
      </c>
      <c r="BF12" s="132" t="s">
        <v>3751</v>
      </c>
      <c r="BG12" s="220" t="s">
        <v>3752</v>
      </c>
      <c r="BH12" s="157" t="s">
        <v>3753</v>
      </c>
      <c r="BI12" s="137"/>
      <c r="BJ12" s="138"/>
      <c r="BK12" s="1169"/>
      <c r="BL12" s="128"/>
      <c r="BM12" s="133"/>
      <c r="BN12" s="130"/>
      <c r="BO12" s="141"/>
      <c r="BP12" s="119"/>
      <c r="BQ12" s="1163"/>
      <c r="BR12" s="1106"/>
      <c r="BS12" s="1109"/>
      <c r="BT12" s="1109"/>
      <c r="BU12" s="1109"/>
      <c r="BV12" s="1112"/>
      <c r="BW12" s="1115"/>
      <c r="BX12" s="126"/>
      <c r="BY12" s="142" t="s">
        <v>3739</v>
      </c>
      <c r="BZ12" s="144" t="s">
        <v>3740</v>
      </c>
      <c r="CA12" s="144" t="s">
        <v>3741</v>
      </c>
      <c r="CB12" s="142" t="s">
        <v>3742</v>
      </c>
      <c r="CC12" s="144" t="s">
        <v>3740</v>
      </c>
      <c r="CD12" s="147" t="s">
        <v>3741</v>
      </c>
      <c r="CE12" s="128"/>
      <c r="CF12" s="130"/>
      <c r="CG12" s="130"/>
      <c r="CH12" s="130"/>
      <c r="CI12" s="135" t="s">
        <v>3743</v>
      </c>
      <c r="CJ12" s="150" t="s">
        <v>3744</v>
      </c>
      <c r="CK12" s="150" t="s">
        <v>3690</v>
      </c>
      <c r="CL12" s="1124" t="s">
        <v>3745</v>
      </c>
      <c r="CM12" s="1125"/>
      <c r="CN12" s="132" t="s">
        <v>3746</v>
      </c>
      <c r="CO12" s="152" t="s">
        <v>3747</v>
      </c>
      <c r="CP12" s="220" t="s">
        <v>3748</v>
      </c>
      <c r="CQ12" s="220" t="s">
        <v>3749</v>
      </c>
      <c r="CR12" s="132" t="s">
        <v>3750</v>
      </c>
      <c r="CS12" s="132" t="s">
        <v>3751</v>
      </c>
      <c r="CT12" s="220" t="s">
        <v>3752</v>
      </c>
      <c r="CU12" s="157" t="s">
        <v>3753</v>
      </c>
      <c r="CV12" s="137"/>
      <c r="CW12" s="138"/>
      <c r="CX12" s="1169"/>
      <c r="CY12" s="128"/>
      <c r="CZ12" s="133"/>
      <c r="DA12" s="130"/>
      <c r="DB12" s="141"/>
      <c r="DC12" s="119"/>
      <c r="DD12" s="1163"/>
      <c r="DE12" s="1106"/>
      <c r="DF12" s="1109"/>
      <c r="DG12" s="1109"/>
      <c r="DH12" s="1109"/>
      <c r="DI12" s="1112"/>
      <c r="DJ12" s="1115"/>
      <c r="DK12" s="126"/>
      <c r="DL12" s="142" t="s">
        <v>3739</v>
      </c>
      <c r="DM12" s="144" t="s">
        <v>3740</v>
      </c>
      <c r="DN12" s="144" t="s">
        <v>3741</v>
      </c>
      <c r="DO12" s="142" t="s">
        <v>3742</v>
      </c>
      <c r="DP12" s="144" t="s">
        <v>3740</v>
      </c>
      <c r="DQ12" s="147" t="s">
        <v>3741</v>
      </c>
      <c r="DR12" s="128"/>
      <c r="DS12" s="130"/>
      <c r="DT12" s="130"/>
      <c r="DU12" s="130"/>
      <c r="DV12" s="135" t="s">
        <v>3743</v>
      </c>
      <c r="DW12" s="150" t="s">
        <v>3744</v>
      </c>
      <c r="DX12" s="150" t="s">
        <v>3690</v>
      </c>
      <c r="DY12" s="1124" t="s">
        <v>3745</v>
      </c>
      <c r="DZ12" s="1125"/>
      <c r="EA12" s="132" t="s">
        <v>3746</v>
      </c>
      <c r="EB12" s="152" t="s">
        <v>3747</v>
      </c>
      <c r="EC12" s="220" t="s">
        <v>3748</v>
      </c>
      <c r="ED12" s="220" t="s">
        <v>3749</v>
      </c>
      <c r="EE12" s="132" t="s">
        <v>3750</v>
      </c>
      <c r="EF12" s="132" t="s">
        <v>3751</v>
      </c>
      <c r="EG12" s="220" t="s">
        <v>3752</v>
      </c>
      <c r="EH12" s="157" t="s">
        <v>3753</v>
      </c>
      <c r="EI12" s="137"/>
      <c r="EJ12" s="138"/>
      <c r="EK12" s="1169"/>
      <c r="EL12" s="128"/>
      <c r="EM12" s="133"/>
      <c r="EN12" s="130"/>
      <c r="EO12" s="141"/>
      <c r="EP12" s="119"/>
      <c r="EQ12" s="1163"/>
    </row>
    <row r="13" spans="1:147" ht="51" hidden="1">
      <c r="A13" s="115"/>
      <c r="B13" s="215"/>
      <c r="C13" s="1112"/>
      <c r="D13" s="1179"/>
      <c r="E13" s="1179"/>
      <c r="F13" s="116"/>
      <c r="G13" s="120"/>
      <c r="H13" s="120"/>
      <c r="I13" s="123"/>
      <c r="J13" s="217"/>
      <c r="K13" s="215"/>
      <c r="L13" s="215"/>
      <c r="M13" s="122"/>
      <c r="N13" s="217"/>
      <c r="O13" s="215"/>
      <c r="P13" s="215"/>
      <c r="Q13" s="217"/>
      <c r="R13" s="1112"/>
      <c r="S13" s="1112"/>
      <c r="T13" s="1112"/>
      <c r="U13" s="1112"/>
      <c r="V13" s="1112"/>
      <c r="W13" s="1166"/>
      <c r="X13" s="215"/>
      <c r="Y13" s="218"/>
      <c r="Z13" s="1166"/>
      <c r="AA13" s="1166"/>
      <c r="AB13" s="1166"/>
      <c r="AC13" s="1166"/>
      <c r="AD13" s="1115"/>
      <c r="AE13" s="1106"/>
      <c r="AF13" s="1109"/>
      <c r="AG13" s="1109"/>
      <c r="AH13" s="1109"/>
      <c r="AI13" s="1112"/>
      <c r="AJ13" s="1115"/>
      <c r="AK13" s="126"/>
      <c r="AL13" s="143"/>
      <c r="AM13" s="143"/>
      <c r="AN13" s="142" t="s">
        <v>3754</v>
      </c>
      <c r="AO13" s="143"/>
      <c r="AP13" s="143"/>
      <c r="AQ13" s="148" t="s">
        <v>3754</v>
      </c>
      <c r="AR13" s="128"/>
      <c r="AS13" s="130"/>
      <c r="AT13" s="130"/>
      <c r="AU13" s="130"/>
      <c r="AV13" s="135"/>
      <c r="AW13" s="139" t="s">
        <v>3755</v>
      </c>
      <c r="AX13" s="139" t="s">
        <v>3755</v>
      </c>
      <c r="AY13" s="1126"/>
      <c r="AZ13" s="1127"/>
      <c r="BA13" s="135" t="s">
        <v>3756</v>
      </c>
      <c r="BB13" s="131"/>
      <c r="BC13" s="154"/>
      <c r="BD13" s="222" t="s">
        <v>3757</v>
      </c>
      <c r="BE13" s="135" t="s">
        <v>3758</v>
      </c>
      <c r="BF13" s="135"/>
      <c r="BG13" s="221"/>
      <c r="BH13" s="134"/>
      <c r="BI13" s="137"/>
      <c r="BJ13" s="138"/>
      <c r="BK13" s="1169"/>
      <c r="BL13" s="128"/>
      <c r="BM13" s="133"/>
      <c r="BN13" s="130"/>
      <c r="BO13" s="141"/>
      <c r="BP13" s="119"/>
      <c r="BQ13" s="1163"/>
      <c r="BR13" s="1106"/>
      <c r="BS13" s="1109"/>
      <c r="BT13" s="1109"/>
      <c r="BU13" s="1109"/>
      <c r="BV13" s="1112"/>
      <c r="BW13" s="1115"/>
      <c r="BX13" s="126"/>
      <c r="BY13" s="143"/>
      <c r="BZ13" s="143"/>
      <c r="CA13" s="142" t="s">
        <v>3754</v>
      </c>
      <c r="CB13" s="143"/>
      <c r="CC13" s="143"/>
      <c r="CD13" s="148" t="s">
        <v>3754</v>
      </c>
      <c r="CE13" s="128"/>
      <c r="CF13" s="130"/>
      <c r="CG13" s="130"/>
      <c r="CH13" s="130"/>
      <c r="CI13" s="135"/>
      <c r="CJ13" s="139" t="s">
        <v>3755</v>
      </c>
      <c r="CK13" s="139" t="s">
        <v>3755</v>
      </c>
      <c r="CL13" s="1126"/>
      <c r="CM13" s="1127"/>
      <c r="CN13" s="135" t="s">
        <v>3756</v>
      </c>
      <c r="CO13" s="131"/>
      <c r="CP13" s="154"/>
      <c r="CQ13" s="222" t="s">
        <v>3757</v>
      </c>
      <c r="CR13" s="135" t="s">
        <v>3758</v>
      </c>
      <c r="CS13" s="135"/>
      <c r="CT13" s="221"/>
      <c r="CU13" s="134"/>
      <c r="CV13" s="137"/>
      <c r="CW13" s="138"/>
      <c r="CX13" s="1169"/>
      <c r="CY13" s="128"/>
      <c r="CZ13" s="133"/>
      <c r="DA13" s="130"/>
      <c r="DB13" s="141"/>
      <c r="DC13" s="119"/>
      <c r="DD13" s="1163"/>
      <c r="DE13" s="1106"/>
      <c r="DF13" s="1109"/>
      <c r="DG13" s="1109"/>
      <c r="DH13" s="1109"/>
      <c r="DI13" s="1112"/>
      <c r="DJ13" s="1115"/>
      <c r="DK13" s="126"/>
      <c r="DL13" s="143"/>
      <c r="DM13" s="143"/>
      <c r="DN13" s="142" t="s">
        <v>3754</v>
      </c>
      <c r="DO13" s="143"/>
      <c r="DP13" s="143"/>
      <c r="DQ13" s="148" t="s">
        <v>3754</v>
      </c>
      <c r="DR13" s="128"/>
      <c r="DS13" s="130"/>
      <c r="DT13" s="130"/>
      <c r="DU13" s="130"/>
      <c r="DV13" s="135"/>
      <c r="DW13" s="139" t="s">
        <v>3755</v>
      </c>
      <c r="DX13" s="139" t="s">
        <v>3755</v>
      </c>
      <c r="DY13" s="1126"/>
      <c r="DZ13" s="1127"/>
      <c r="EA13" s="135" t="s">
        <v>3756</v>
      </c>
      <c r="EB13" s="131"/>
      <c r="EC13" s="154"/>
      <c r="ED13" s="222" t="s">
        <v>3757</v>
      </c>
      <c r="EE13" s="135" t="s">
        <v>3758</v>
      </c>
      <c r="EF13" s="135"/>
      <c r="EG13" s="221"/>
      <c r="EH13" s="134"/>
      <c r="EI13" s="137"/>
      <c r="EJ13" s="138"/>
      <c r="EK13" s="1169"/>
      <c r="EL13" s="128"/>
      <c r="EM13" s="133"/>
      <c r="EN13" s="130"/>
      <c r="EO13" s="141"/>
      <c r="EP13" s="119"/>
      <c r="EQ13" s="1163"/>
    </row>
    <row r="14" spans="1:147" ht="191.25" hidden="1">
      <c r="A14" s="115"/>
      <c r="B14" s="215"/>
      <c r="C14" s="1112"/>
      <c r="D14" s="1179"/>
      <c r="E14" s="1179"/>
      <c r="F14" s="116"/>
      <c r="G14" s="120"/>
      <c r="H14" s="120"/>
      <c r="I14" s="123"/>
      <c r="J14" s="217"/>
      <c r="K14" s="215"/>
      <c r="L14" s="215"/>
      <c r="M14" s="122"/>
      <c r="N14" s="217"/>
      <c r="O14" s="215"/>
      <c r="P14" s="215"/>
      <c r="Q14" s="217"/>
      <c r="R14" s="1112"/>
      <c r="S14" s="1112"/>
      <c r="T14" s="1112"/>
      <c r="U14" s="1112"/>
      <c r="V14" s="1112"/>
      <c r="W14" s="1166"/>
      <c r="X14" s="215"/>
      <c r="Y14" s="218"/>
      <c r="Z14" s="1166"/>
      <c r="AA14" s="1166"/>
      <c r="AB14" s="1166"/>
      <c r="AC14" s="1166"/>
      <c r="AD14" s="1115"/>
      <c r="AE14" s="1106"/>
      <c r="AF14" s="1109"/>
      <c r="AG14" s="1109"/>
      <c r="AH14" s="1109"/>
      <c r="AI14" s="1112"/>
      <c r="AJ14" s="1115"/>
      <c r="AK14" s="126"/>
      <c r="AL14" s="142" t="s">
        <v>3759</v>
      </c>
      <c r="AM14" s="144" t="s">
        <v>3760</v>
      </c>
      <c r="AN14" s="144"/>
      <c r="AO14" s="142" t="s">
        <v>3759</v>
      </c>
      <c r="AP14" s="144" t="s">
        <v>3761</v>
      </c>
      <c r="AQ14" s="147"/>
      <c r="AR14" s="128"/>
      <c r="AS14" s="130"/>
      <c r="AT14" s="130"/>
      <c r="AU14" s="130"/>
      <c r="AV14" s="135"/>
      <c r="AW14" s="139" t="s">
        <v>3762</v>
      </c>
      <c r="AX14" s="134"/>
      <c r="AY14" s="1101" t="s">
        <v>3763</v>
      </c>
      <c r="AZ14" s="1102"/>
      <c r="BA14" s="134"/>
      <c r="BB14" s="131" t="s">
        <v>3764</v>
      </c>
      <c r="BC14" s="154" t="s">
        <v>3765</v>
      </c>
      <c r="BD14" s="222" t="s">
        <v>3766</v>
      </c>
      <c r="BE14" s="134"/>
      <c r="BF14" s="135" t="s">
        <v>3767</v>
      </c>
      <c r="BG14" s="154" t="s">
        <v>3768</v>
      </c>
      <c r="BH14" s="133" t="s">
        <v>3769</v>
      </c>
      <c r="BI14" s="137"/>
      <c r="BJ14" s="138"/>
      <c r="BK14" s="1169"/>
      <c r="BL14" s="128"/>
      <c r="BM14" s="133"/>
      <c r="BN14" s="130"/>
      <c r="BO14" s="141"/>
      <c r="BP14" s="119"/>
      <c r="BQ14" s="1163"/>
      <c r="BR14" s="1106"/>
      <c r="BS14" s="1109"/>
      <c r="BT14" s="1109"/>
      <c r="BU14" s="1109"/>
      <c r="BV14" s="1112"/>
      <c r="BW14" s="1115"/>
      <c r="BX14" s="126"/>
      <c r="BY14" s="142" t="s">
        <v>3759</v>
      </c>
      <c r="BZ14" s="144" t="s">
        <v>3760</v>
      </c>
      <c r="CA14" s="144"/>
      <c r="CB14" s="142" t="s">
        <v>3759</v>
      </c>
      <c r="CC14" s="144" t="s">
        <v>3761</v>
      </c>
      <c r="CD14" s="147"/>
      <c r="CE14" s="128"/>
      <c r="CF14" s="130"/>
      <c r="CG14" s="130"/>
      <c r="CH14" s="130"/>
      <c r="CI14" s="135"/>
      <c r="CJ14" s="139" t="s">
        <v>3762</v>
      </c>
      <c r="CK14" s="134"/>
      <c r="CL14" s="1101" t="s">
        <v>3763</v>
      </c>
      <c r="CM14" s="1102"/>
      <c r="CN14" s="134"/>
      <c r="CO14" s="131" t="s">
        <v>3764</v>
      </c>
      <c r="CP14" s="154" t="s">
        <v>3765</v>
      </c>
      <c r="CQ14" s="222" t="s">
        <v>3766</v>
      </c>
      <c r="CR14" s="134"/>
      <c r="CS14" s="135" t="s">
        <v>3767</v>
      </c>
      <c r="CT14" s="154" t="s">
        <v>3768</v>
      </c>
      <c r="CU14" s="133" t="s">
        <v>3769</v>
      </c>
      <c r="CV14" s="137"/>
      <c r="CW14" s="138"/>
      <c r="CX14" s="1169"/>
      <c r="CY14" s="128"/>
      <c r="CZ14" s="133"/>
      <c r="DA14" s="130"/>
      <c r="DB14" s="141"/>
      <c r="DC14" s="119"/>
      <c r="DD14" s="1163"/>
      <c r="DE14" s="1106"/>
      <c r="DF14" s="1109"/>
      <c r="DG14" s="1109"/>
      <c r="DH14" s="1109"/>
      <c r="DI14" s="1112"/>
      <c r="DJ14" s="1115"/>
      <c r="DK14" s="126"/>
      <c r="DL14" s="142" t="s">
        <v>3759</v>
      </c>
      <c r="DM14" s="144" t="s">
        <v>3760</v>
      </c>
      <c r="DN14" s="144"/>
      <c r="DO14" s="142" t="s">
        <v>3759</v>
      </c>
      <c r="DP14" s="144" t="s">
        <v>3761</v>
      </c>
      <c r="DQ14" s="147"/>
      <c r="DR14" s="128"/>
      <c r="DS14" s="130"/>
      <c r="DT14" s="130"/>
      <c r="DU14" s="130"/>
      <c r="DV14" s="135"/>
      <c r="DW14" s="139" t="s">
        <v>3762</v>
      </c>
      <c r="DX14" s="134"/>
      <c r="DY14" s="1101" t="s">
        <v>3763</v>
      </c>
      <c r="DZ14" s="1102"/>
      <c r="EA14" s="134"/>
      <c r="EB14" s="131" t="s">
        <v>3764</v>
      </c>
      <c r="EC14" s="154" t="s">
        <v>3765</v>
      </c>
      <c r="ED14" s="222" t="s">
        <v>3766</v>
      </c>
      <c r="EE14" s="134"/>
      <c r="EF14" s="135" t="s">
        <v>3767</v>
      </c>
      <c r="EG14" s="154" t="s">
        <v>3768</v>
      </c>
      <c r="EH14" s="133" t="s">
        <v>3769</v>
      </c>
      <c r="EI14" s="137"/>
      <c r="EJ14" s="138"/>
      <c r="EK14" s="1169"/>
      <c r="EL14" s="128"/>
      <c r="EM14" s="133"/>
      <c r="EN14" s="130"/>
      <c r="EO14" s="141"/>
      <c r="EP14" s="119"/>
      <c r="EQ14" s="1163"/>
    </row>
    <row r="15" spans="1:147" ht="369.75" hidden="1">
      <c r="A15" s="115"/>
      <c r="B15" s="215"/>
      <c r="C15" s="1112"/>
      <c r="D15" s="1179"/>
      <c r="E15" s="1179"/>
      <c r="F15" s="116"/>
      <c r="G15" s="120"/>
      <c r="H15" s="120"/>
      <c r="I15" s="123"/>
      <c r="J15" s="217"/>
      <c r="K15" s="215"/>
      <c r="L15" s="215"/>
      <c r="M15" s="122"/>
      <c r="N15" s="217"/>
      <c r="O15" s="215"/>
      <c r="P15" s="215"/>
      <c r="Q15" s="217"/>
      <c r="R15" s="1112"/>
      <c r="S15" s="1112"/>
      <c r="T15" s="1112"/>
      <c r="U15" s="1112"/>
      <c r="V15" s="1112"/>
      <c r="W15" s="1166"/>
      <c r="X15" s="215"/>
      <c r="Y15" s="218"/>
      <c r="Z15" s="1166"/>
      <c r="AA15" s="1166"/>
      <c r="AB15" s="1166"/>
      <c r="AC15" s="1166"/>
      <c r="AD15" s="1115"/>
      <c r="AE15" s="1106"/>
      <c r="AF15" s="1109"/>
      <c r="AG15" s="1109"/>
      <c r="AH15" s="1109"/>
      <c r="AI15" s="1112"/>
      <c r="AJ15" s="1115"/>
      <c r="AK15" s="126"/>
      <c r="AL15" s="144"/>
      <c r="AM15" s="142" t="s">
        <v>3770</v>
      </c>
      <c r="AN15" s="144" t="s">
        <v>3771</v>
      </c>
      <c r="AO15" s="144"/>
      <c r="AP15" s="142" t="s">
        <v>3772</v>
      </c>
      <c r="AQ15" s="147" t="s">
        <v>3771</v>
      </c>
      <c r="AR15" s="128"/>
      <c r="AS15" s="130"/>
      <c r="AT15" s="130"/>
      <c r="AU15" s="130"/>
      <c r="AV15" s="135"/>
      <c r="AW15" s="130" t="s">
        <v>3773</v>
      </c>
      <c r="AX15" s="139" t="s">
        <v>3762</v>
      </c>
      <c r="AY15" s="1101"/>
      <c r="AZ15" s="1102"/>
      <c r="BA15" s="135" t="s">
        <v>3774</v>
      </c>
      <c r="BB15" s="131"/>
      <c r="BC15" s="154"/>
      <c r="BD15" s="221"/>
      <c r="BE15" s="135" t="s">
        <v>3775</v>
      </c>
      <c r="BF15" s="135"/>
      <c r="BG15" s="154"/>
      <c r="BH15" s="135"/>
      <c r="BI15" s="137"/>
      <c r="BJ15" s="138"/>
      <c r="BK15" s="1169"/>
      <c r="BL15" s="128"/>
      <c r="BM15" s="133"/>
      <c r="BN15" s="130"/>
      <c r="BO15" s="141"/>
      <c r="BP15" s="119"/>
      <c r="BQ15" s="1163"/>
      <c r="BR15" s="1106"/>
      <c r="BS15" s="1109"/>
      <c r="BT15" s="1109"/>
      <c r="BU15" s="1109"/>
      <c r="BV15" s="1112"/>
      <c r="BW15" s="1115"/>
      <c r="BX15" s="126"/>
      <c r="BY15" s="144"/>
      <c r="BZ15" s="142" t="s">
        <v>3770</v>
      </c>
      <c r="CA15" s="144" t="s">
        <v>3771</v>
      </c>
      <c r="CB15" s="144"/>
      <c r="CC15" s="142" t="s">
        <v>3772</v>
      </c>
      <c r="CD15" s="147" t="s">
        <v>3771</v>
      </c>
      <c r="CE15" s="128"/>
      <c r="CF15" s="130"/>
      <c r="CG15" s="130"/>
      <c r="CH15" s="130"/>
      <c r="CI15" s="135"/>
      <c r="CJ15" s="130" t="s">
        <v>3773</v>
      </c>
      <c r="CK15" s="139" t="s">
        <v>3762</v>
      </c>
      <c r="CL15" s="1101"/>
      <c r="CM15" s="1102"/>
      <c r="CN15" s="135" t="s">
        <v>3774</v>
      </c>
      <c r="CO15" s="131"/>
      <c r="CP15" s="154"/>
      <c r="CQ15" s="221"/>
      <c r="CR15" s="135" t="s">
        <v>3775</v>
      </c>
      <c r="CS15" s="135"/>
      <c r="CT15" s="154"/>
      <c r="CU15" s="135"/>
      <c r="CV15" s="137"/>
      <c r="CW15" s="138"/>
      <c r="CX15" s="1169"/>
      <c r="CY15" s="128"/>
      <c r="CZ15" s="133"/>
      <c r="DA15" s="130"/>
      <c r="DB15" s="141"/>
      <c r="DC15" s="119"/>
      <c r="DD15" s="1163"/>
      <c r="DE15" s="1106"/>
      <c r="DF15" s="1109"/>
      <c r="DG15" s="1109"/>
      <c r="DH15" s="1109"/>
      <c r="DI15" s="1112"/>
      <c r="DJ15" s="1115"/>
      <c r="DK15" s="126"/>
      <c r="DL15" s="144"/>
      <c r="DM15" s="142" t="s">
        <v>3770</v>
      </c>
      <c r="DN15" s="144" t="s">
        <v>3771</v>
      </c>
      <c r="DO15" s="144"/>
      <c r="DP15" s="142" t="s">
        <v>3772</v>
      </c>
      <c r="DQ15" s="147" t="s">
        <v>3771</v>
      </c>
      <c r="DR15" s="128"/>
      <c r="DS15" s="130"/>
      <c r="DT15" s="130"/>
      <c r="DU15" s="130"/>
      <c r="DV15" s="135"/>
      <c r="DW15" s="130" t="s">
        <v>3773</v>
      </c>
      <c r="DX15" s="139" t="s">
        <v>3762</v>
      </c>
      <c r="DY15" s="1101"/>
      <c r="DZ15" s="1102"/>
      <c r="EA15" s="135" t="s">
        <v>3774</v>
      </c>
      <c r="EB15" s="131"/>
      <c r="EC15" s="154"/>
      <c r="ED15" s="221"/>
      <c r="EE15" s="135" t="s">
        <v>3775</v>
      </c>
      <c r="EF15" s="135"/>
      <c r="EG15" s="154"/>
      <c r="EH15" s="135"/>
      <c r="EI15" s="137"/>
      <c r="EJ15" s="138"/>
      <c r="EK15" s="1169"/>
      <c r="EL15" s="128"/>
      <c r="EM15" s="133"/>
      <c r="EN15" s="130"/>
      <c r="EO15" s="141"/>
      <c r="EP15" s="119"/>
      <c r="EQ15" s="1163"/>
    </row>
    <row r="16" spans="1:147" ht="216.75" hidden="1">
      <c r="A16" s="115"/>
      <c r="B16" s="215"/>
      <c r="C16" s="1112"/>
      <c r="D16" s="1179"/>
      <c r="E16" s="1179"/>
      <c r="F16" s="116"/>
      <c r="G16" s="120"/>
      <c r="H16" s="120"/>
      <c r="I16" s="123"/>
      <c r="J16" s="217"/>
      <c r="K16" s="215"/>
      <c r="L16" s="215"/>
      <c r="M16" s="122"/>
      <c r="N16" s="217"/>
      <c r="O16" s="215"/>
      <c r="P16" s="215"/>
      <c r="Q16" s="217"/>
      <c r="R16" s="1112"/>
      <c r="S16" s="1112"/>
      <c r="T16" s="1112"/>
      <c r="U16" s="1112"/>
      <c r="V16" s="1112"/>
      <c r="W16" s="1166"/>
      <c r="X16" s="215"/>
      <c r="Y16" s="218"/>
      <c r="Z16" s="1166"/>
      <c r="AA16" s="1166"/>
      <c r="AB16" s="1166"/>
      <c r="AC16" s="1166"/>
      <c r="AD16" s="1115"/>
      <c r="AE16" s="1106"/>
      <c r="AF16" s="1109"/>
      <c r="AG16" s="1109"/>
      <c r="AH16" s="1109"/>
      <c r="AI16" s="1112"/>
      <c r="AJ16" s="1115"/>
      <c r="AK16" s="126"/>
      <c r="AL16" s="144" t="s">
        <v>3776</v>
      </c>
      <c r="AM16" s="142"/>
      <c r="AN16" s="144"/>
      <c r="AO16" s="144" t="s">
        <v>3777</v>
      </c>
      <c r="AP16" s="142"/>
      <c r="AQ16" s="147"/>
      <c r="AR16" s="128"/>
      <c r="AS16" s="130"/>
      <c r="AT16" s="130"/>
      <c r="AU16" s="130"/>
      <c r="AV16" s="135"/>
      <c r="AW16" s="130"/>
      <c r="AX16" s="130" t="s">
        <v>3773</v>
      </c>
      <c r="AY16" s="1101" t="s">
        <v>3778</v>
      </c>
      <c r="AZ16" s="1102"/>
      <c r="BA16" s="135" t="s">
        <v>3779</v>
      </c>
      <c r="BB16" s="131"/>
      <c r="BC16" s="154"/>
      <c r="BD16" s="154" t="s">
        <v>3780</v>
      </c>
      <c r="BE16" s="133" t="s">
        <v>3781</v>
      </c>
      <c r="BF16" s="135"/>
      <c r="BG16" s="154" t="s">
        <v>3782</v>
      </c>
      <c r="BH16" s="135" t="s">
        <v>3783</v>
      </c>
      <c r="BI16" s="137"/>
      <c r="BJ16" s="138"/>
      <c r="BK16" s="1169"/>
      <c r="BL16" s="128"/>
      <c r="BM16" s="133"/>
      <c r="BN16" s="130"/>
      <c r="BO16" s="141"/>
      <c r="BP16" s="119"/>
      <c r="BQ16" s="1163"/>
      <c r="BR16" s="1106"/>
      <c r="BS16" s="1109"/>
      <c r="BT16" s="1109"/>
      <c r="BU16" s="1109"/>
      <c r="BV16" s="1112"/>
      <c r="BW16" s="1115"/>
      <c r="BX16" s="126"/>
      <c r="BY16" s="144" t="s">
        <v>3776</v>
      </c>
      <c r="BZ16" s="142"/>
      <c r="CA16" s="144"/>
      <c r="CB16" s="144" t="s">
        <v>3777</v>
      </c>
      <c r="CC16" s="142"/>
      <c r="CD16" s="147"/>
      <c r="CE16" s="128"/>
      <c r="CF16" s="130"/>
      <c r="CG16" s="130"/>
      <c r="CH16" s="130"/>
      <c r="CI16" s="135"/>
      <c r="CJ16" s="130"/>
      <c r="CK16" s="130" t="s">
        <v>3773</v>
      </c>
      <c r="CL16" s="1101" t="s">
        <v>3778</v>
      </c>
      <c r="CM16" s="1102"/>
      <c r="CN16" s="135" t="s">
        <v>3779</v>
      </c>
      <c r="CO16" s="131"/>
      <c r="CP16" s="154"/>
      <c r="CQ16" s="154" t="s">
        <v>3780</v>
      </c>
      <c r="CR16" s="133" t="s">
        <v>3781</v>
      </c>
      <c r="CS16" s="135"/>
      <c r="CT16" s="154" t="s">
        <v>3782</v>
      </c>
      <c r="CU16" s="135" t="s">
        <v>3783</v>
      </c>
      <c r="CV16" s="137"/>
      <c r="CW16" s="138"/>
      <c r="CX16" s="1169"/>
      <c r="CY16" s="128"/>
      <c r="CZ16" s="133"/>
      <c r="DA16" s="130"/>
      <c r="DB16" s="141"/>
      <c r="DC16" s="119"/>
      <c r="DD16" s="1163"/>
      <c r="DE16" s="1106"/>
      <c r="DF16" s="1109"/>
      <c r="DG16" s="1109"/>
      <c r="DH16" s="1109"/>
      <c r="DI16" s="1112"/>
      <c r="DJ16" s="1115"/>
      <c r="DK16" s="126"/>
      <c r="DL16" s="144" t="s">
        <v>3776</v>
      </c>
      <c r="DM16" s="142"/>
      <c r="DN16" s="144"/>
      <c r="DO16" s="144" t="s">
        <v>3777</v>
      </c>
      <c r="DP16" s="142"/>
      <c r="DQ16" s="147"/>
      <c r="DR16" s="128"/>
      <c r="DS16" s="130"/>
      <c r="DT16" s="130"/>
      <c r="DU16" s="130"/>
      <c r="DV16" s="135"/>
      <c r="DW16" s="130"/>
      <c r="DX16" s="130" t="s">
        <v>3773</v>
      </c>
      <c r="DY16" s="1101" t="s">
        <v>3778</v>
      </c>
      <c r="DZ16" s="1102"/>
      <c r="EA16" s="135" t="s">
        <v>3779</v>
      </c>
      <c r="EB16" s="131"/>
      <c r="EC16" s="154"/>
      <c r="ED16" s="154" t="s">
        <v>3780</v>
      </c>
      <c r="EE16" s="133" t="s">
        <v>3781</v>
      </c>
      <c r="EF16" s="135"/>
      <c r="EG16" s="154" t="s">
        <v>3782</v>
      </c>
      <c r="EH16" s="135" t="s">
        <v>3783</v>
      </c>
      <c r="EI16" s="137"/>
      <c r="EJ16" s="138"/>
      <c r="EK16" s="1169"/>
      <c r="EL16" s="128"/>
      <c r="EM16" s="133"/>
      <c r="EN16" s="130"/>
      <c r="EO16" s="141"/>
      <c r="EP16" s="119"/>
      <c r="EQ16" s="1163"/>
    </row>
    <row r="17" spans="1:147" ht="89.25" hidden="1">
      <c r="A17" s="115"/>
      <c r="B17" s="215"/>
      <c r="C17" s="1113"/>
      <c r="D17" s="1180"/>
      <c r="E17" s="1180"/>
      <c r="F17" s="116"/>
      <c r="G17" s="120"/>
      <c r="H17" s="120"/>
      <c r="I17" s="123"/>
      <c r="J17" s="217"/>
      <c r="K17" s="215"/>
      <c r="L17" s="215"/>
      <c r="M17" s="122"/>
      <c r="N17" s="217"/>
      <c r="O17" s="215"/>
      <c r="P17" s="215"/>
      <c r="Q17" s="217"/>
      <c r="R17" s="1113"/>
      <c r="S17" s="1113"/>
      <c r="T17" s="1113"/>
      <c r="U17" s="1113"/>
      <c r="V17" s="1113"/>
      <c r="W17" s="1167"/>
      <c r="X17" s="215"/>
      <c r="Y17" s="218"/>
      <c r="Z17" s="1167"/>
      <c r="AA17" s="1167"/>
      <c r="AB17" s="1167"/>
      <c r="AC17" s="1167"/>
      <c r="AD17" s="1116"/>
      <c r="AE17" s="1107"/>
      <c r="AF17" s="1110"/>
      <c r="AG17" s="1110"/>
      <c r="AH17" s="1110"/>
      <c r="AI17" s="1113"/>
      <c r="AJ17" s="1116"/>
      <c r="AK17" s="126"/>
      <c r="AL17" s="145"/>
      <c r="AM17" s="146"/>
      <c r="AN17" s="145"/>
      <c r="AO17" s="145"/>
      <c r="AP17" s="146"/>
      <c r="AQ17" s="149"/>
      <c r="AR17" s="128"/>
      <c r="AS17" s="130"/>
      <c r="AT17" s="130"/>
      <c r="AU17" s="130"/>
      <c r="AV17" s="135"/>
      <c r="AW17" s="130"/>
      <c r="AX17" s="139" t="s">
        <v>3784</v>
      </c>
      <c r="AY17" s="1103"/>
      <c r="AZ17" s="1104"/>
      <c r="BA17" s="151"/>
      <c r="BB17" s="153"/>
      <c r="BC17" s="155"/>
      <c r="BD17" s="155" t="s">
        <v>3785</v>
      </c>
      <c r="BE17" s="156"/>
      <c r="BF17" s="135"/>
      <c r="BG17" s="154"/>
      <c r="BH17" s="151"/>
      <c r="BI17" s="137"/>
      <c r="BJ17" s="138"/>
      <c r="BK17" s="1170"/>
      <c r="BL17" s="128"/>
      <c r="BM17" s="133"/>
      <c r="BN17" s="130"/>
      <c r="BO17" s="141"/>
      <c r="BP17" s="119"/>
      <c r="BQ17" s="1164"/>
      <c r="BR17" s="1107"/>
      <c r="BS17" s="1110"/>
      <c r="BT17" s="1110"/>
      <c r="BU17" s="1110"/>
      <c r="BV17" s="1113"/>
      <c r="BW17" s="1116"/>
      <c r="BX17" s="126"/>
      <c r="BY17" s="145"/>
      <c r="BZ17" s="146"/>
      <c r="CA17" s="145"/>
      <c r="CB17" s="145"/>
      <c r="CC17" s="146"/>
      <c r="CD17" s="149"/>
      <c r="CE17" s="128"/>
      <c r="CF17" s="130"/>
      <c r="CG17" s="130"/>
      <c r="CH17" s="130"/>
      <c r="CI17" s="135"/>
      <c r="CJ17" s="130"/>
      <c r="CK17" s="139" t="s">
        <v>3784</v>
      </c>
      <c r="CL17" s="1103"/>
      <c r="CM17" s="1104"/>
      <c r="CN17" s="151"/>
      <c r="CO17" s="153"/>
      <c r="CP17" s="155"/>
      <c r="CQ17" s="155" t="s">
        <v>3785</v>
      </c>
      <c r="CR17" s="156"/>
      <c r="CS17" s="135"/>
      <c r="CT17" s="154"/>
      <c r="CU17" s="151"/>
      <c r="CV17" s="137"/>
      <c r="CW17" s="138"/>
      <c r="CX17" s="1170"/>
      <c r="CY17" s="128"/>
      <c r="CZ17" s="133"/>
      <c r="DA17" s="130"/>
      <c r="DB17" s="141"/>
      <c r="DC17" s="119"/>
      <c r="DD17" s="1164"/>
      <c r="DE17" s="1107"/>
      <c r="DF17" s="1110"/>
      <c r="DG17" s="1110"/>
      <c r="DH17" s="1110"/>
      <c r="DI17" s="1113"/>
      <c r="DJ17" s="1116"/>
      <c r="DK17" s="126"/>
      <c r="DL17" s="145"/>
      <c r="DM17" s="146"/>
      <c r="DN17" s="145"/>
      <c r="DO17" s="145"/>
      <c r="DP17" s="146"/>
      <c r="DQ17" s="149"/>
      <c r="DR17" s="128"/>
      <c r="DS17" s="130"/>
      <c r="DT17" s="130"/>
      <c r="DU17" s="130"/>
      <c r="DV17" s="135"/>
      <c r="DW17" s="130"/>
      <c r="DX17" s="139" t="s">
        <v>3784</v>
      </c>
      <c r="DY17" s="1103"/>
      <c r="DZ17" s="1104"/>
      <c r="EA17" s="151"/>
      <c r="EB17" s="153"/>
      <c r="EC17" s="155"/>
      <c r="ED17" s="155" t="s">
        <v>3785</v>
      </c>
      <c r="EE17" s="156"/>
      <c r="EF17" s="135"/>
      <c r="EG17" s="154"/>
      <c r="EH17" s="151"/>
      <c r="EI17" s="137"/>
      <c r="EJ17" s="138"/>
      <c r="EK17" s="1170"/>
      <c r="EL17" s="128"/>
      <c r="EM17" s="133"/>
      <c r="EN17" s="130"/>
      <c r="EO17" s="141"/>
      <c r="EP17" s="119"/>
      <c r="EQ17" s="1164"/>
    </row>
    <row r="18" spans="1:147" ht="51">
      <c r="A18" s="1089" t="s">
        <v>3786</v>
      </c>
      <c r="B18" s="1080" t="s">
        <v>3787</v>
      </c>
      <c r="C18" s="1080" t="s">
        <v>3787</v>
      </c>
      <c r="D18" s="1098" t="s">
        <v>3788</v>
      </c>
      <c r="E18" s="1098" t="s">
        <v>3788</v>
      </c>
      <c r="F18" s="1098" t="s">
        <v>3788</v>
      </c>
      <c r="G18" s="1080" t="s">
        <v>3786</v>
      </c>
      <c r="H18" s="1080" t="s">
        <v>3786</v>
      </c>
      <c r="I18" s="1095" t="s">
        <v>3786</v>
      </c>
      <c r="J18" s="1098" t="s">
        <v>3788</v>
      </c>
      <c r="K18" s="1080" t="s">
        <v>3786</v>
      </c>
      <c r="L18" s="1080" t="s">
        <v>3786</v>
      </c>
      <c r="M18" s="1095" t="s">
        <v>3786</v>
      </c>
      <c r="N18" s="1098" t="s">
        <v>3788</v>
      </c>
      <c r="O18" s="1080" t="s">
        <v>3787</v>
      </c>
      <c r="P18" s="1080" t="s">
        <v>3786</v>
      </c>
      <c r="Q18" s="1074" t="s">
        <v>3788</v>
      </c>
      <c r="R18" s="1080" t="s">
        <v>3786</v>
      </c>
      <c r="S18" s="1080" t="s">
        <v>3786</v>
      </c>
      <c r="T18" s="1080" t="s">
        <v>3786</v>
      </c>
      <c r="U18" s="1080" t="s">
        <v>3787</v>
      </c>
      <c r="V18" s="1080" t="s">
        <v>3787</v>
      </c>
      <c r="W18" s="1092" t="s">
        <v>3786</v>
      </c>
      <c r="X18" s="1080" t="s">
        <v>3786</v>
      </c>
      <c r="Y18" s="1092" t="s">
        <v>3786</v>
      </c>
      <c r="Z18" s="1092" t="s">
        <v>3789</v>
      </c>
      <c r="AA18" s="1092" t="s">
        <v>3790</v>
      </c>
      <c r="AB18" s="1092" t="s">
        <v>3790</v>
      </c>
      <c r="AC18" s="1092" t="s">
        <v>3790</v>
      </c>
      <c r="AD18" s="1083" t="s">
        <v>3786</v>
      </c>
      <c r="AE18" s="1089" t="s">
        <v>3786</v>
      </c>
      <c r="AF18" s="1074" t="s">
        <v>3788</v>
      </c>
      <c r="AG18" s="1074" t="s">
        <v>3788</v>
      </c>
      <c r="AH18" s="1074" t="s">
        <v>3788</v>
      </c>
      <c r="AI18" s="1080" t="s">
        <v>3789</v>
      </c>
      <c r="AJ18" s="1083" t="s">
        <v>3786</v>
      </c>
      <c r="AK18" s="1086" t="s">
        <v>3788</v>
      </c>
      <c r="AL18" s="1074" t="s">
        <v>3788</v>
      </c>
      <c r="AM18" s="1074" t="s">
        <v>3788</v>
      </c>
      <c r="AN18" s="1074" t="s">
        <v>3788</v>
      </c>
      <c r="AO18" s="1074" t="s">
        <v>3788</v>
      </c>
      <c r="AP18" s="1074" t="s">
        <v>3788</v>
      </c>
      <c r="AQ18" s="1077" t="s">
        <v>3788</v>
      </c>
      <c r="AR18" s="1068" t="s">
        <v>3789</v>
      </c>
      <c r="AS18" s="1047" t="s">
        <v>3791</v>
      </c>
      <c r="AT18" s="1047" t="s">
        <v>3790</v>
      </c>
      <c r="AU18" s="1047" t="s">
        <v>3790</v>
      </c>
      <c r="AV18" s="1047" t="s">
        <v>3789</v>
      </c>
      <c r="AW18" s="1071" t="s">
        <v>3792</v>
      </c>
      <c r="AX18" s="1071" t="s">
        <v>3792</v>
      </c>
      <c r="AY18" s="1071" t="s">
        <v>3789</v>
      </c>
      <c r="AZ18" s="228" t="s">
        <v>3793</v>
      </c>
      <c r="BA18" s="1071" t="s">
        <v>3792</v>
      </c>
      <c r="BB18" s="1059" t="s">
        <v>3794</v>
      </c>
      <c r="BC18" s="1059" t="s">
        <v>3794</v>
      </c>
      <c r="BD18" s="228" t="s">
        <v>3795</v>
      </c>
      <c r="BE18" s="228" t="s">
        <v>3796</v>
      </c>
      <c r="BF18" s="1071" t="s">
        <v>3789</v>
      </c>
      <c r="BG18" s="1071" t="s">
        <v>3789</v>
      </c>
      <c r="BH18" s="1059" t="s">
        <v>3797</v>
      </c>
      <c r="BI18" s="1059" t="s">
        <v>3797</v>
      </c>
      <c r="BJ18" s="1062" t="s">
        <v>3798</v>
      </c>
      <c r="BK18" s="1065" t="s">
        <v>3789</v>
      </c>
      <c r="BL18" s="1068" t="s">
        <v>3789</v>
      </c>
      <c r="BM18" s="1047" t="s">
        <v>3789</v>
      </c>
      <c r="BN18" s="1047" t="s">
        <v>3786</v>
      </c>
      <c r="BO18" s="1050" t="s">
        <v>3786</v>
      </c>
      <c r="BP18" s="1053" t="s">
        <v>3789</v>
      </c>
      <c r="BQ18" s="1056" t="s">
        <v>3790</v>
      </c>
      <c r="BR18" s="1089" t="s">
        <v>3786</v>
      </c>
      <c r="BS18" s="1074" t="s">
        <v>3788</v>
      </c>
      <c r="BT18" s="1074" t="s">
        <v>3788</v>
      </c>
      <c r="BU18" s="1074" t="s">
        <v>3788</v>
      </c>
      <c r="BV18" s="1080" t="s">
        <v>3789</v>
      </c>
      <c r="BW18" s="1083" t="s">
        <v>3786</v>
      </c>
      <c r="BX18" s="1086" t="s">
        <v>3788</v>
      </c>
      <c r="BY18" s="1074" t="s">
        <v>3788</v>
      </c>
      <c r="BZ18" s="1074" t="s">
        <v>3788</v>
      </c>
      <c r="CA18" s="1074" t="s">
        <v>3788</v>
      </c>
      <c r="CB18" s="1074" t="s">
        <v>3788</v>
      </c>
      <c r="CC18" s="1074" t="s">
        <v>3788</v>
      </c>
      <c r="CD18" s="1077" t="s">
        <v>3788</v>
      </c>
      <c r="CE18" s="1068" t="s">
        <v>3789</v>
      </c>
      <c r="CF18" s="1047" t="s">
        <v>3791</v>
      </c>
      <c r="CG18" s="1047" t="s">
        <v>3790</v>
      </c>
      <c r="CH18" s="1047" t="s">
        <v>3790</v>
      </c>
      <c r="CI18" s="1047" t="s">
        <v>3789</v>
      </c>
      <c r="CJ18" s="1071" t="s">
        <v>3792</v>
      </c>
      <c r="CK18" s="1071" t="s">
        <v>3792</v>
      </c>
      <c r="CL18" s="1071" t="s">
        <v>3789</v>
      </c>
      <c r="CM18" s="228" t="s">
        <v>3793</v>
      </c>
      <c r="CN18" s="1071" t="s">
        <v>3792</v>
      </c>
      <c r="CO18" s="1059" t="s">
        <v>3794</v>
      </c>
      <c r="CP18" s="1059" t="s">
        <v>3794</v>
      </c>
      <c r="CQ18" s="228" t="s">
        <v>3795</v>
      </c>
      <c r="CR18" s="228" t="s">
        <v>3796</v>
      </c>
      <c r="CS18" s="1071" t="s">
        <v>3789</v>
      </c>
      <c r="CT18" s="1071" t="s">
        <v>3789</v>
      </c>
      <c r="CU18" s="1059" t="s">
        <v>3797</v>
      </c>
      <c r="CV18" s="1059" t="s">
        <v>3797</v>
      </c>
      <c r="CW18" s="1062" t="s">
        <v>3798</v>
      </c>
      <c r="CX18" s="1065" t="s">
        <v>3789</v>
      </c>
      <c r="CY18" s="1068" t="s">
        <v>3789</v>
      </c>
      <c r="CZ18" s="1047" t="s">
        <v>3789</v>
      </c>
      <c r="DA18" s="1047" t="s">
        <v>3786</v>
      </c>
      <c r="DB18" s="1050" t="s">
        <v>3786</v>
      </c>
      <c r="DC18" s="1053" t="s">
        <v>3789</v>
      </c>
      <c r="DD18" s="1056" t="s">
        <v>3790</v>
      </c>
      <c r="DE18" s="1089" t="s">
        <v>3786</v>
      </c>
      <c r="DF18" s="1074" t="s">
        <v>3788</v>
      </c>
      <c r="DG18" s="1074" t="s">
        <v>3788</v>
      </c>
      <c r="DH18" s="1074" t="s">
        <v>3788</v>
      </c>
      <c r="DI18" s="1080" t="s">
        <v>3789</v>
      </c>
      <c r="DJ18" s="1083" t="s">
        <v>3786</v>
      </c>
      <c r="DK18" s="1086" t="s">
        <v>3788</v>
      </c>
      <c r="DL18" s="1074" t="s">
        <v>3788</v>
      </c>
      <c r="DM18" s="1074" t="s">
        <v>3788</v>
      </c>
      <c r="DN18" s="1074" t="s">
        <v>3788</v>
      </c>
      <c r="DO18" s="1074" t="s">
        <v>3788</v>
      </c>
      <c r="DP18" s="1074" t="s">
        <v>3788</v>
      </c>
      <c r="DQ18" s="1077" t="s">
        <v>3788</v>
      </c>
      <c r="DR18" s="1068" t="s">
        <v>3789</v>
      </c>
      <c r="DS18" s="1047" t="s">
        <v>3791</v>
      </c>
      <c r="DT18" s="1047" t="s">
        <v>3790</v>
      </c>
      <c r="DU18" s="1047" t="s">
        <v>3790</v>
      </c>
      <c r="DV18" s="1047" t="s">
        <v>3789</v>
      </c>
      <c r="DW18" s="1071" t="s">
        <v>3792</v>
      </c>
      <c r="DX18" s="1071" t="s">
        <v>3792</v>
      </c>
      <c r="DY18" s="1071" t="s">
        <v>3789</v>
      </c>
      <c r="DZ18" s="228" t="s">
        <v>3793</v>
      </c>
      <c r="EA18" s="1071" t="s">
        <v>3792</v>
      </c>
      <c r="EB18" s="1059" t="s">
        <v>3794</v>
      </c>
      <c r="EC18" s="1059" t="s">
        <v>3794</v>
      </c>
      <c r="ED18" s="228" t="s">
        <v>3795</v>
      </c>
      <c r="EE18" s="228" t="s">
        <v>3796</v>
      </c>
      <c r="EF18" s="1071" t="s">
        <v>3789</v>
      </c>
      <c r="EG18" s="1071" t="s">
        <v>3789</v>
      </c>
      <c r="EH18" s="1059" t="s">
        <v>3797</v>
      </c>
      <c r="EI18" s="1059" t="s">
        <v>3797</v>
      </c>
      <c r="EJ18" s="1062" t="s">
        <v>3798</v>
      </c>
      <c r="EK18" s="1065" t="s">
        <v>3789</v>
      </c>
      <c r="EL18" s="1068" t="s">
        <v>3789</v>
      </c>
      <c r="EM18" s="1047" t="s">
        <v>3789</v>
      </c>
      <c r="EN18" s="1047" t="s">
        <v>3786</v>
      </c>
      <c r="EO18" s="1050" t="s">
        <v>3786</v>
      </c>
      <c r="EP18" s="1053" t="s">
        <v>3789</v>
      </c>
      <c r="EQ18" s="1056" t="s">
        <v>3790</v>
      </c>
    </row>
    <row r="19" spans="1:147" ht="10.5" customHeight="1">
      <c r="A19" s="1090"/>
      <c r="B19" s="1081"/>
      <c r="C19" s="1081"/>
      <c r="D19" s="1099"/>
      <c r="E19" s="1099"/>
      <c r="F19" s="1099"/>
      <c r="G19" s="1081"/>
      <c r="H19" s="1081"/>
      <c r="I19" s="1096"/>
      <c r="J19" s="1099"/>
      <c r="K19" s="1081"/>
      <c r="L19" s="1081"/>
      <c r="M19" s="1096"/>
      <c r="N19" s="1099"/>
      <c r="O19" s="1081"/>
      <c r="P19" s="1081"/>
      <c r="Q19" s="1075"/>
      <c r="R19" s="1081"/>
      <c r="S19" s="1081"/>
      <c r="T19" s="1081"/>
      <c r="U19" s="1081"/>
      <c r="V19" s="1081"/>
      <c r="W19" s="1093"/>
      <c r="X19" s="1081"/>
      <c r="Y19" s="1093"/>
      <c r="Z19" s="1093"/>
      <c r="AA19" s="1093"/>
      <c r="AB19" s="1093"/>
      <c r="AC19" s="1093"/>
      <c r="AD19" s="1084"/>
      <c r="AE19" s="1090"/>
      <c r="AF19" s="1075"/>
      <c r="AG19" s="1075"/>
      <c r="AH19" s="1075"/>
      <c r="AI19" s="1081"/>
      <c r="AJ19" s="1084"/>
      <c r="AK19" s="1087"/>
      <c r="AL19" s="1075"/>
      <c r="AM19" s="1075"/>
      <c r="AN19" s="1075"/>
      <c r="AO19" s="1075"/>
      <c r="AP19" s="1075"/>
      <c r="AQ19" s="1078"/>
      <c r="AR19" s="1069"/>
      <c r="AS19" s="1048"/>
      <c r="AT19" s="1048"/>
      <c r="AU19" s="1048"/>
      <c r="AV19" s="1048"/>
      <c r="AW19" s="1072"/>
      <c r="AX19" s="1072"/>
      <c r="AY19" s="1072"/>
      <c r="AZ19" s="226" t="s">
        <v>3799</v>
      </c>
      <c r="BA19" s="1072"/>
      <c r="BB19" s="1060"/>
      <c r="BC19" s="1060"/>
      <c r="BD19" s="226" t="s">
        <v>3800</v>
      </c>
      <c r="BE19" s="226" t="s">
        <v>3801</v>
      </c>
      <c r="BF19" s="1072"/>
      <c r="BG19" s="1072"/>
      <c r="BH19" s="1060"/>
      <c r="BI19" s="1060"/>
      <c r="BJ19" s="1063"/>
      <c r="BK19" s="1066"/>
      <c r="BL19" s="1069"/>
      <c r="BM19" s="1048"/>
      <c r="BN19" s="1048"/>
      <c r="BO19" s="1051"/>
      <c r="BP19" s="1054"/>
      <c r="BQ19" s="1057"/>
      <c r="BR19" s="1090"/>
      <c r="BS19" s="1075"/>
      <c r="BT19" s="1075"/>
      <c r="BU19" s="1075"/>
      <c r="BV19" s="1081"/>
      <c r="BW19" s="1084"/>
      <c r="BX19" s="1087"/>
      <c r="BY19" s="1075"/>
      <c r="BZ19" s="1075"/>
      <c r="CA19" s="1075"/>
      <c r="CB19" s="1075"/>
      <c r="CC19" s="1075"/>
      <c r="CD19" s="1078"/>
      <c r="CE19" s="1069"/>
      <c r="CF19" s="1048"/>
      <c r="CG19" s="1048"/>
      <c r="CH19" s="1048"/>
      <c r="CI19" s="1048"/>
      <c r="CJ19" s="1072"/>
      <c r="CK19" s="1072"/>
      <c r="CL19" s="1072"/>
      <c r="CM19" s="226" t="s">
        <v>3799</v>
      </c>
      <c r="CN19" s="1072"/>
      <c r="CO19" s="1060"/>
      <c r="CP19" s="1060"/>
      <c r="CQ19" s="226" t="s">
        <v>3800</v>
      </c>
      <c r="CR19" s="226" t="s">
        <v>3801</v>
      </c>
      <c r="CS19" s="1072"/>
      <c r="CT19" s="1072"/>
      <c r="CU19" s="1060"/>
      <c r="CV19" s="1060"/>
      <c r="CW19" s="1063"/>
      <c r="CX19" s="1066"/>
      <c r="CY19" s="1069"/>
      <c r="CZ19" s="1048"/>
      <c r="DA19" s="1048"/>
      <c r="DB19" s="1051"/>
      <c r="DC19" s="1054"/>
      <c r="DD19" s="1057"/>
      <c r="DE19" s="1090"/>
      <c r="DF19" s="1075"/>
      <c r="DG19" s="1075"/>
      <c r="DH19" s="1075"/>
      <c r="DI19" s="1081"/>
      <c r="DJ19" s="1084"/>
      <c r="DK19" s="1087"/>
      <c r="DL19" s="1075"/>
      <c r="DM19" s="1075"/>
      <c r="DN19" s="1075"/>
      <c r="DO19" s="1075"/>
      <c r="DP19" s="1075"/>
      <c r="DQ19" s="1078"/>
      <c r="DR19" s="1069"/>
      <c r="DS19" s="1048"/>
      <c r="DT19" s="1048"/>
      <c r="DU19" s="1048"/>
      <c r="DV19" s="1048"/>
      <c r="DW19" s="1072"/>
      <c r="DX19" s="1072"/>
      <c r="DY19" s="1072"/>
      <c r="DZ19" s="226" t="s">
        <v>3799</v>
      </c>
      <c r="EA19" s="1072"/>
      <c r="EB19" s="1060"/>
      <c r="EC19" s="1060"/>
      <c r="ED19" s="226" t="s">
        <v>3800</v>
      </c>
      <c r="EE19" s="226" t="s">
        <v>3801</v>
      </c>
      <c r="EF19" s="1072"/>
      <c r="EG19" s="1072"/>
      <c r="EH19" s="1060"/>
      <c r="EI19" s="1060"/>
      <c r="EJ19" s="1063"/>
      <c r="EK19" s="1066"/>
      <c r="EL19" s="1069"/>
      <c r="EM19" s="1048"/>
      <c r="EN19" s="1048"/>
      <c r="EO19" s="1051"/>
      <c r="EP19" s="1054"/>
      <c r="EQ19" s="1057"/>
    </row>
    <row r="20" spans="1:147" ht="22.5" hidden="1" customHeight="1">
      <c r="A20" s="1090"/>
      <c r="B20" s="1081"/>
      <c r="C20" s="1081"/>
      <c r="D20" s="1099"/>
      <c r="E20" s="1099"/>
      <c r="F20" s="1099"/>
      <c r="G20" s="1081"/>
      <c r="H20" s="1081"/>
      <c r="I20" s="1096"/>
      <c r="J20" s="1099"/>
      <c r="K20" s="1081"/>
      <c r="L20" s="1081"/>
      <c r="M20" s="1096"/>
      <c r="N20" s="1099"/>
      <c r="O20" s="1081"/>
      <c r="P20" s="1081"/>
      <c r="Q20" s="1075"/>
      <c r="R20" s="1081"/>
      <c r="S20" s="1081"/>
      <c r="T20" s="1081"/>
      <c r="U20" s="1081"/>
      <c r="V20" s="1081"/>
      <c r="W20" s="1093"/>
      <c r="X20" s="1081"/>
      <c r="Y20" s="1093"/>
      <c r="Z20" s="1093"/>
      <c r="AA20" s="1093"/>
      <c r="AB20" s="1093"/>
      <c r="AC20" s="1093"/>
      <c r="AD20" s="1084"/>
      <c r="AE20" s="1090"/>
      <c r="AF20" s="1075"/>
      <c r="AG20" s="1075"/>
      <c r="AH20" s="1075"/>
      <c r="AI20" s="1081"/>
      <c r="AJ20" s="1084"/>
      <c r="AK20" s="1087"/>
      <c r="AL20" s="1075"/>
      <c r="AM20" s="1075"/>
      <c r="AN20" s="1075"/>
      <c r="AO20" s="1075"/>
      <c r="AP20" s="1075"/>
      <c r="AQ20" s="1078"/>
      <c r="AR20" s="1069"/>
      <c r="AS20" s="1048"/>
      <c r="AT20" s="1048"/>
      <c r="AU20" s="1048"/>
      <c r="AV20" s="1048"/>
      <c r="AW20" s="1072"/>
      <c r="AX20" s="1072"/>
      <c r="AY20" s="1072"/>
      <c r="AZ20" s="226" t="s">
        <v>3802</v>
      </c>
      <c r="BA20" s="1072"/>
      <c r="BB20" s="1060"/>
      <c r="BC20" s="1060"/>
      <c r="BD20" s="226"/>
      <c r="BE20" s="226" t="s">
        <v>3789</v>
      </c>
      <c r="BF20" s="1072"/>
      <c r="BG20" s="1072"/>
      <c r="BH20" s="1060"/>
      <c r="BI20" s="1060"/>
      <c r="BJ20" s="1063"/>
      <c r="BK20" s="1066"/>
      <c r="BL20" s="1069"/>
      <c r="BM20" s="1048"/>
      <c r="BN20" s="1048"/>
      <c r="BO20" s="1051"/>
      <c r="BP20" s="1054"/>
      <c r="BQ20" s="1057"/>
      <c r="BR20" s="1090"/>
      <c r="BS20" s="1075"/>
      <c r="BT20" s="1075"/>
      <c r="BU20" s="1075"/>
      <c r="BV20" s="1081"/>
      <c r="BW20" s="1084"/>
      <c r="BX20" s="1087"/>
      <c r="BY20" s="1075"/>
      <c r="BZ20" s="1075"/>
      <c r="CA20" s="1075"/>
      <c r="CB20" s="1075"/>
      <c r="CC20" s="1075"/>
      <c r="CD20" s="1078"/>
      <c r="CE20" s="1069"/>
      <c r="CF20" s="1048"/>
      <c r="CG20" s="1048"/>
      <c r="CH20" s="1048"/>
      <c r="CI20" s="1048"/>
      <c r="CJ20" s="1072"/>
      <c r="CK20" s="1072"/>
      <c r="CL20" s="1072"/>
      <c r="CM20" s="226" t="s">
        <v>3802</v>
      </c>
      <c r="CN20" s="1072"/>
      <c r="CO20" s="1060"/>
      <c r="CP20" s="1060"/>
      <c r="CQ20" s="226"/>
      <c r="CR20" s="226" t="s">
        <v>3789</v>
      </c>
      <c r="CS20" s="1072"/>
      <c r="CT20" s="1072"/>
      <c r="CU20" s="1060"/>
      <c r="CV20" s="1060"/>
      <c r="CW20" s="1063"/>
      <c r="CX20" s="1066"/>
      <c r="CY20" s="1069"/>
      <c r="CZ20" s="1048"/>
      <c r="DA20" s="1048"/>
      <c r="DB20" s="1051"/>
      <c r="DC20" s="1054"/>
      <c r="DD20" s="1057"/>
      <c r="DE20" s="1090"/>
      <c r="DF20" s="1075"/>
      <c r="DG20" s="1075"/>
      <c r="DH20" s="1075"/>
      <c r="DI20" s="1081"/>
      <c r="DJ20" s="1084"/>
      <c r="DK20" s="1087"/>
      <c r="DL20" s="1075"/>
      <c r="DM20" s="1075"/>
      <c r="DN20" s="1075"/>
      <c r="DO20" s="1075"/>
      <c r="DP20" s="1075"/>
      <c r="DQ20" s="1078"/>
      <c r="DR20" s="1069"/>
      <c r="DS20" s="1048"/>
      <c r="DT20" s="1048"/>
      <c r="DU20" s="1048"/>
      <c r="DV20" s="1048"/>
      <c r="DW20" s="1072"/>
      <c r="DX20" s="1072"/>
      <c r="DY20" s="1072"/>
      <c r="DZ20" s="226" t="s">
        <v>3802</v>
      </c>
      <c r="EA20" s="1072"/>
      <c r="EB20" s="1060"/>
      <c r="EC20" s="1060"/>
      <c r="ED20" s="226"/>
      <c r="EE20" s="226" t="s">
        <v>3789</v>
      </c>
      <c r="EF20" s="1072"/>
      <c r="EG20" s="1072"/>
      <c r="EH20" s="1060"/>
      <c r="EI20" s="1060"/>
      <c r="EJ20" s="1063"/>
      <c r="EK20" s="1066"/>
      <c r="EL20" s="1069"/>
      <c r="EM20" s="1048"/>
      <c r="EN20" s="1048"/>
      <c r="EO20" s="1051"/>
      <c r="EP20" s="1054"/>
      <c r="EQ20" s="1057"/>
    </row>
    <row r="21" spans="1:147" ht="127.5" hidden="1">
      <c r="A21" s="1090"/>
      <c r="B21" s="1081"/>
      <c r="C21" s="1081"/>
      <c r="D21" s="1099"/>
      <c r="E21" s="1099"/>
      <c r="F21" s="1099"/>
      <c r="G21" s="1081"/>
      <c r="H21" s="1081"/>
      <c r="I21" s="1096"/>
      <c r="J21" s="1099"/>
      <c r="K21" s="1081"/>
      <c r="L21" s="1081"/>
      <c r="M21" s="1096"/>
      <c r="N21" s="1099"/>
      <c r="O21" s="1081"/>
      <c r="P21" s="1081"/>
      <c r="Q21" s="1075"/>
      <c r="R21" s="1081"/>
      <c r="S21" s="1081"/>
      <c r="T21" s="1081"/>
      <c r="U21" s="1081"/>
      <c r="V21" s="1081"/>
      <c r="W21" s="1093"/>
      <c r="X21" s="1081"/>
      <c r="Y21" s="1093"/>
      <c r="Z21" s="1093"/>
      <c r="AA21" s="1093"/>
      <c r="AB21" s="1093"/>
      <c r="AC21" s="1093"/>
      <c r="AD21" s="1084"/>
      <c r="AE21" s="1090"/>
      <c r="AF21" s="1075"/>
      <c r="AG21" s="1075"/>
      <c r="AH21" s="1075"/>
      <c r="AI21" s="1081"/>
      <c r="AJ21" s="1084"/>
      <c r="AK21" s="1087"/>
      <c r="AL21" s="1075"/>
      <c r="AM21" s="1075"/>
      <c r="AN21" s="1075"/>
      <c r="AO21" s="1075"/>
      <c r="AP21" s="1075"/>
      <c r="AQ21" s="1078"/>
      <c r="AR21" s="1069"/>
      <c r="AS21" s="1048"/>
      <c r="AT21" s="1048"/>
      <c r="AU21" s="1048"/>
      <c r="AV21" s="1048"/>
      <c r="AW21" s="1072"/>
      <c r="AX21" s="1072"/>
      <c r="AY21" s="1072"/>
      <c r="AZ21" s="226" t="s">
        <v>3803</v>
      </c>
      <c r="BA21" s="1072"/>
      <c r="BB21" s="1060"/>
      <c r="BC21" s="1060"/>
      <c r="BD21" s="226"/>
      <c r="BE21" s="226"/>
      <c r="BF21" s="1072"/>
      <c r="BG21" s="1072"/>
      <c r="BH21" s="1060"/>
      <c r="BI21" s="1060"/>
      <c r="BJ21" s="1063"/>
      <c r="BK21" s="1066"/>
      <c r="BL21" s="1069"/>
      <c r="BM21" s="1048"/>
      <c r="BN21" s="1048"/>
      <c r="BO21" s="1051"/>
      <c r="BP21" s="1054"/>
      <c r="BQ21" s="1057"/>
      <c r="BR21" s="1090"/>
      <c r="BS21" s="1075"/>
      <c r="BT21" s="1075"/>
      <c r="BU21" s="1075"/>
      <c r="BV21" s="1081"/>
      <c r="BW21" s="1084"/>
      <c r="BX21" s="1087"/>
      <c r="BY21" s="1075"/>
      <c r="BZ21" s="1075"/>
      <c r="CA21" s="1075"/>
      <c r="CB21" s="1075"/>
      <c r="CC21" s="1075"/>
      <c r="CD21" s="1078"/>
      <c r="CE21" s="1069"/>
      <c r="CF21" s="1048"/>
      <c r="CG21" s="1048"/>
      <c r="CH21" s="1048"/>
      <c r="CI21" s="1048"/>
      <c r="CJ21" s="1072"/>
      <c r="CK21" s="1072"/>
      <c r="CL21" s="1072"/>
      <c r="CM21" s="226" t="s">
        <v>3803</v>
      </c>
      <c r="CN21" s="1072"/>
      <c r="CO21" s="1060"/>
      <c r="CP21" s="1060"/>
      <c r="CQ21" s="226"/>
      <c r="CR21" s="226"/>
      <c r="CS21" s="1072"/>
      <c r="CT21" s="1072"/>
      <c r="CU21" s="1060"/>
      <c r="CV21" s="1060"/>
      <c r="CW21" s="1063"/>
      <c r="CX21" s="1066"/>
      <c r="CY21" s="1069"/>
      <c r="CZ21" s="1048"/>
      <c r="DA21" s="1048"/>
      <c r="DB21" s="1051"/>
      <c r="DC21" s="1054"/>
      <c r="DD21" s="1057"/>
      <c r="DE21" s="1090"/>
      <c r="DF21" s="1075"/>
      <c r="DG21" s="1075"/>
      <c r="DH21" s="1075"/>
      <c r="DI21" s="1081"/>
      <c r="DJ21" s="1084"/>
      <c r="DK21" s="1087"/>
      <c r="DL21" s="1075"/>
      <c r="DM21" s="1075"/>
      <c r="DN21" s="1075"/>
      <c r="DO21" s="1075"/>
      <c r="DP21" s="1075"/>
      <c r="DQ21" s="1078"/>
      <c r="DR21" s="1069"/>
      <c r="DS21" s="1048"/>
      <c r="DT21" s="1048"/>
      <c r="DU21" s="1048"/>
      <c r="DV21" s="1048"/>
      <c r="DW21" s="1072"/>
      <c r="DX21" s="1072"/>
      <c r="DY21" s="1072"/>
      <c r="DZ21" s="226" t="s">
        <v>3803</v>
      </c>
      <c r="EA21" s="1072"/>
      <c r="EB21" s="1060"/>
      <c r="EC21" s="1060"/>
      <c r="ED21" s="226"/>
      <c r="EE21" s="226"/>
      <c r="EF21" s="1072"/>
      <c r="EG21" s="1072"/>
      <c r="EH21" s="1060"/>
      <c r="EI21" s="1060"/>
      <c r="EJ21" s="1063"/>
      <c r="EK21" s="1066"/>
      <c r="EL21" s="1069"/>
      <c r="EM21" s="1048"/>
      <c r="EN21" s="1048"/>
      <c r="EO21" s="1051"/>
      <c r="EP21" s="1054"/>
      <c r="EQ21" s="1057"/>
    </row>
    <row r="22" spans="1:147" hidden="1">
      <c r="A22" s="1091"/>
      <c r="B22" s="1082"/>
      <c r="C22" s="1082"/>
      <c r="D22" s="1100"/>
      <c r="E22" s="1100"/>
      <c r="F22" s="1100"/>
      <c r="G22" s="1082"/>
      <c r="H22" s="1082"/>
      <c r="I22" s="1097"/>
      <c r="J22" s="1100"/>
      <c r="K22" s="1082"/>
      <c r="L22" s="1082"/>
      <c r="M22" s="1097"/>
      <c r="N22" s="1100"/>
      <c r="O22" s="1082"/>
      <c r="P22" s="1082"/>
      <c r="Q22" s="1076"/>
      <c r="R22" s="1082"/>
      <c r="S22" s="1082"/>
      <c r="T22" s="1082"/>
      <c r="U22" s="1082"/>
      <c r="V22" s="1082"/>
      <c r="W22" s="1094"/>
      <c r="X22" s="1082"/>
      <c r="Y22" s="1094"/>
      <c r="Z22" s="1094"/>
      <c r="AA22" s="1094"/>
      <c r="AB22" s="1094"/>
      <c r="AC22" s="1094"/>
      <c r="AD22" s="1085"/>
      <c r="AE22" s="1091"/>
      <c r="AF22" s="1076"/>
      <c r="AG22" s="1076"/>
      <c r="AH22" s="1076"/>
      <c r="AI22" s="1082"/>
      <c r="AJ22" s="1085"/>
      <c r="AK22" s="1088"/>
      <c r="AL22" s="1076"/>
      <c r="AM22" s="1076"/>
      <c r="AN22" s="1076"/>
      <c r="AO22" s="1076"/>
      <c r="AP22" s="1076"/>
      <c r="AQ22" s="1079"/>
      <c r="AR22" s="1070"/>
      <c r="AS22" s="1049"/>
      <c r="AT22" s="1049"/>
      <c r="AU22" s="1049"/>
      <c r="AV22" s="1049"/>
      <c r="AW22" s="1073"/>
      <c r="AX22" s="1073"/>
      <c r="AY22" s="1073"/>
      <c r="AZ22" s="227" t="s">
        <v>3804</v>
      </c>
      <c r="BA22" s="1073"/>
      <c r="BB22" s="1061"/>
      <c r="BC22" s="1061"/>
      <c r="BD22" s="227"/>
      <c r="BE22" s="227"/>
      <c r="BF22" s="1073"/>
      <c r="BG22" s="1073"/>
      <c r="BH22" s="1061"/>
      <c r="BI22" s="1061"/>
      <c r="BJ22" s="1064"/>
      <c r="BK22" s="1067"/>
      <c r="BL22" s="1070"/>
      <c r="BM22" s="1049"/>
      <c r="BN22" s="1049"/>
      <c r="BO22" s="1052"/>
      <c r="BP22" s="1055"/>
      <c r="BQ22" s="1058"/>
      <c r="BR22" s="1091"/>
      <c r="BS22" s="1076"/>
      <c r="BT22" s="1076"/>
      <c r="BU22" s="1076"/>
      <c r="BV22" s="1082"/>
      <c r="BW22" s="1085"/>
      <c r="BX22" s="1088"/>
      <c r="BY22" s="1076"/>
      <c r="BZ22" s="1076"/>
      <c r="CA22" s="1076"/>
      <c r="CB22" s="1076"/>
      <c r="CC22" s="1076"/>
      <c r="CD22" s="1079"/>
      <c r="CE22" s="1070"/>
      <c r="CF22" s="1049"/>
      <c r="CG22" s="1049"/>
      <c r="CH22" s="1049"/>
      <c r="CI22" s="1049"/>
      <c r="CJ22" s="1073"/>
      <c r="CK22" s="1073"/>
      <c r="CL22" s="1073"/>
      <c r="CM22" s="227" t="s">
        <v>3804</v>
      </c>
      <c r="CN22" s="1073"/>
      <c r="CO22" s="1061"/>
      <c r="CP22" s="1061"/>
      <c r="CQ22" s="227"/>
      <c r="CR22" s="227"/>
      <c r="CS22" s="1073"/>
      <c r="CT22" s="1073"/>
      <c r="CU22" s="1061"/>
      <c r="CV22" s="1061"/>
      <c r="CW22" s="1064"/>
      <c r="CX22" s="1067"/>
      <c r="CY22" s="1070"/>
      <c r="CZ22" s="1049"/>
      <c r="DA22" s="1049"/>
      <c r="DB22" s="1052"/>
      <c r="DC22" s="1055"/>
      <c r="DD22" s="1058"/>
      <c r="DE22" s="1091"/>
      <c r="DF22" s="1076"/>
      <c r="DG22" s="1076"/>
      <c r="DH22" s="1076"/>
      <c r="DI22" s="1082"/>
      <c r="DJ22" s="1085"/>
      <c r="DK22" s="1088"/>
      <c r="DL22" s="1076"/>
      <c r="DM22" s="1076"/>
      <c r="DN22" s="1076"/>
      <c r="DO22" s="1076"/>
      <c r="DP22" s="1076"/>
      <c r="DQ22" s="1079"/>
      <c r="DR22" s="1070"/>
      <c r="DS22" s="1049"/>
      <c r="DT22" s="1049"/>
      <c r="DU22" s="1049"/>
      <c r="DV22" s="1049"/>
      <c r="DW22" s="1073"/>
      <c r="DX22" s="1073"/>
      <c r="DY22" s="1073"/>
      <c r="DZ22" s="227" t="s">
        <v>3804</v>
      </c>
      <c r="EA22" s="1073"/>
      <c r="EB22" s="1061"/>
      <c r="EC22" s="1061"/>
      <c r="ED22" s="227"/>
      <c r="EE22" s="227"/>
      <c r="EF22" s="1073"/>
      <c r="EG22" s="1073"/>
      <c r="EH22" s="1061"/>
      <c r="EI22" s="1061"/>
      <c r="EJ22" s="1064"/>
      <c r="EK22" s="1067"/>
      <c r="EL22" s="1070"/>
      <c r="EM22" s="1049"/>
      <c r="EN22" s="1049"/>
      <c r="EO22" s="1052"/>
      <c r="EP22" s="1055"/>
      <c r="EQ22" s="1058"/>
    </row>
    <row r="23" spans="1:147" ht="39.6" customHeight="1">
      <c r="A23" s="159">
        <v>1</v>
      </c>
      <c r="B23" s="160" t="s">
        <v>3805</v>
      </c>
      <c r="C23" s="161" t="s">
        <v>3806</v>
      </c>
      <c r="D23" s="223" t="s">
        <v>3807</v>
      </c>
      <c r="E23" s="223">
        <v>7</v>
      </c>
      <c r="F23" s="223" t="s">
        <v>3808</v>
      </c>
      <c r="G23" s="160" t="s">
        <v>3809</v>
      </c>
      <c r="H23" s="160" t="s">
        <v>3810</v>
      </c>
      <c r="I23" s="160" t="s">
        <v>3811</v>
      </c>
      <c r="J23" s="162" t="s">
        <v>3812</v>
      </c>
      <c r="K23" s="163" t="s">
        <v>3813</v>
      </c>
      <c r="L23" s="163" t="s">
        <v>3814</v>
      </c>
      <c r="M23" s="163" t="s">
        <v>3815</v>
      </c>
      <c r="N23" s="162" t="s">
        <v>3816</v>
      </c>
      <c r="O23" s="224" t="s">
        <v>3817</v>
      </c>
      <c r="P23" s="164">
        <v>29952</v>
      </c>
      <c r="Q23" s="224">
        <v>41</v>
      </c>
      <c r="R23" s="160" t="s">
        <v>3818</v>
      </c>
      <c r="S23" s="165" t="s">
        <v>3819</v>
      </c>
      <c r="T23" s="160" t="s">
        <v>3820</v>
      </c>
      <c r="U23" s="160" t="s">
        <v>3821</v>
      </c>
      <c r="V23" s="160" t="s">
        <v>3822</v>
      </c>
      <c r="W23" s="160" t="s">
        <v>3823</v>
      </c>
      <c r="X23" s="224">
        <v>2</v>
      </c>
      <c r="Y23" s="166" t="s">
        <v>3824</v>
      </c>
      <c r="Z23" s="160" t="s">
        <v>3825</v>
      </c>
      <c r="AA23" s="160" t="s">
        <v>3826</v>
      </c>
      <c r="AB23" s="160" t="s">
        <v>3826</v>
      </c>
      <c r="AC23" s="160" t="s">
        <v>3827</v>
      </c>
      <c r="AD23" s="167" t="s">
        <v>3826</v>
      </c>
      <c r="AE23" s="225" t="s">
        <v>3828</v>
      </c>
      <c r="AF23" s="224" t="s">
        <v>3829</v>
      </c>
      <c r="AG23" s="224" t="s">
        <v>3823</v>
      </c>
      <c r="AH23" s="224" t="s">
        <v>3823</v>
      </c>
      <c r="AI23" s="224" t="s">
        <v>3830</v>
      </c>
      <c r="AJ23" s="168" t="s">
        <v>3831</v>
      </c>
      <c r="AK23" s="159"/>
      <c r="AL23" s="169"/>
      <c r="AM23" s="160"/>
      <c r="AN23" s="160"/>
      <c r="AO23" s="160"/>
      <c r="AP23" s="160"/>
      <c r="AQ23" s="168"/>
      <c r="AR23" s="170" t="s">
        <v>3832</v>
      </c>
      <c r="AS23" s="160" t="s">
        <v>3833</v>
      </c>
      <c r="AT23" s="160" t="s">
        <v>3834</v>
      </c>
      <c r="AU23" s="165" t="s">
        <v>3835</v>
      </c>
      <c r="AV23" s="163" t="s">
        <v>3836</v>
      </c>
      <c r="AW23" s="171" t="s">
        <v>3837</v>
      </c>
      <c r="AX23" s="172" t="s">
        <v>3837</v>
      </c>
      <c r="AY23" s="163" t="s">
        <v>3838</v>
      </c>
      <c r="AZ23" s="160" t="s">
        <v>3839</v>
      </c>
      <c r="BA23" s="160"/>
      <c r="BB23" s="160"/>
      <c r="BC23" s="160"/>
      <c r="BD23" s="160" t="s">
        <v>3840</v>
      </c>
      <c r="BE23" s="160" t="s">
        <v>3841</v>
      </c>
      <c r="BF23" s="160" t="s">
        <v>3841</v>
      </c>
      <c r="BG23" s="160" t="s">
        <v>3841</v>
      </c>
      <c r="BH23" s="167" t="s">
        <v>3842</v>
      </c>
      <c r="BI23" s="167"/>
      <c r="BJ23" s="168"/>
      <c r="BK23" s="158" t="s">
        <v>3843</v>
      </c>
      <c r="BL23" s="173" t="s">
        <v>3844</v>
      </c>
      <c r="BM23" s="174" t="s">
        <v>3845</v>
      </c>
      <c r="BN23" s="175">
        <v>44454</v>
      </c>
      <c r="BO23" s="176" t="s">
        <v>3846</v>
      </c>
      <c r="BP23" s="225" t="s">
        <v>3843</v>
      </c>
      <c r="BQ23" s="168"/>
      <c r="BR23" s="225" t="s">
        <v>3828</v>
      </c>
      <c r="BS23" s="224" t="s">
        <v>3829</v>
      </c>
      <c r="BT23" s="224" t="s">
        <v>3823</v>
      </c>
      <c r="BU23" s="224" t="s">
        <v>3823</v>
      </c>
      <c r="BV23" s="224" t="s">
        <v>3830</v>
      </c>
      <c r="BW23" s="168" t="s">
        <v>3831</v>
      </c>
      <c r="BX23" s="159"/>
      <c r="BY23" s="169"/>
      <c r="BZ23" s="160"/>
      <c r="CA23" s="160"/>
      <c r="CB23" s="160"/>
      <c r="CC23" s="160"/>
      <c r="CD23" s="168"/>
      <c r="CE23" s="170" t="s">
        <v>3832</v>
      </c>
      <c r="CF23" s="160" t="s">
        <v>3833</v>
      </c>
      <c r="CG23" s="160" t="s">
        <v>3834</v>
      </c>
      <c r="CH23" s="165" t="s">
        <v>3835</v>
      </c>
      <c r="CI23" s="163" t="s">
        <v>3836</v>
      </c>
      <c r="CJ23" s="171" t="s">
        <v>3837</v>
      </c>
      <c r="CK23" s="172" t="s">
        <v>3837</v>
      </c>
      <c r="CL23" s="163" t="s">
        <v>3838</v>
      </c>
      <c r="CM23" s="160" t="s">
        <v>3839</v>
      </c>
      <c r="CN23" s="160"/>
      <c r="CO23" s="160"/>
      <c r="CP23" s="160"/>
      <c r="CQ23" s="160" t="s">
        <v>3840</v>
      </c>
      <c r="CR23" s="160" t="s">
        <v>3841</v>
      </c>
      <c r="CS23" s="160" t="s">
        <v>3841</v>
      </c>
      <c r="CT23" s="160" t="s">
        <v>3841</v>
      </c>
      <c r="CU23" s="167" t="s">
        <v>3842</v>
      </c>
      <c r="CV23" s="167"/>
      <c r="CW23" s="168"/>
      <c r="CX23" s="158" t="s">
        <v>3843</v>
      </c>
      <c r="CY23" s="173" t="s">
        <v>3844</v>
      </c>
      <c r="CZ23" s="174" t="s">
        <v>3845</v>
      </c>
      <c r="DA23" s="175">
        <v>44454</v>
      </c>
      <c r="DB23" s="176" t="s">
        <v>3846</v>
      </c>
      <c r="DC23" s="225" t="s">
        <v>3843</v>
      </c>
      <c r="DD23" s="168"/>
      <c r="DE23" s="225" t="s">
        <v>3828</v>
      </c>
      <c r="DF23" s="224" t="s">
        <v>3829</v>
      </c>
      <c r="DG23" s="224" t="s">
        <v>3823</v>
      </c>
      <c r="DH23" s="224" t="s">
        <v>3823</v>
      </c>
      <c r="DI23" s="224" t="s">
        <v>3830</v>
      </c>
      <c r="DJ23" s="168" t="s">
        <v>3831</v>
      </c>
      <c r="DK23" s="159"/>
      <c r="DL23" s="169"/>
      <c r="DM23" s="160"/>
      <c r="DN23" s="160"/>
      <c r="DO23" s="160"/>
      <c r="DP23" s="160"/>
      <c r="DQ23" s="168"/>
      <c r="DR23" s="170" t="s">
        <v>3832</v>
      </c>
      <c r="DS23" s="160" t="s">
        <v>3833</v>
      </c>
      <c r="DT23" s="160" t="s">
        <v>3834</v>
      </c>
      <c r="DU23" s="165" t="s">
        <v>3835</v>
      </c>
      <c r="DV23" s="163" t="s">
        <v>3836</v>
      </c>
      <c r="DW23" s="171" t="s">
        <v>3837</v>
      </c>
      <c r="DX23" s="172" t="s">
        <v>3837</v>
      </c>
      <c r="DY23" s="163" t="s">
        <v>3838</v>
      </c>
      <c r="DZ23" s="160" t="s">
        <v>3839</v>
      </c>
      <c r="EA23" s="160"/>
      <c r="EB23" s="160"/>
      <c r="EC23" s="160"/>
      <c r="ED23" s="160" t="s">
        <v>3840</v>
      </c>
      <c r="EE23" s="160" t="s">
        <v>3841</v>
      </c>
      <c r="EF23" s="160" t="s">
        <v>3841</v>
      </c>
      <c r="EG23" s="160" t="s">
        <v>3841</v>
      </c>
      <c r="EH23" s="167" t="s">
        <v>3842</v>
      </c>
      <c r="EI23" s="167"/>
      <c r="EJ23" s="168"/>
      <c r="EK23" s="158" t="s">
        <v>3843</v>
      </c>
      <c r="EL23" s="173" t="s">
        <v>3844</v>
      </c>
      <c r="EM23" s="174" t="s">
        <v>3845</v>
      </c>
      <c r="EN23" s="175">
        <v>44454</v>
      </c>
      <c r="EO23" s="176" t="s">
        <v>3846</v>
      </c>
      <c r="EP23" s="225" t="s">
        <v>3843</v>
      </c>
      <c r="EQ23" s="168"/>
    </row>
    <row r="24" spans="1:147" ht="87" customHeight="1">
      <c r="A24" s="181"/>
      <c r="B24" s="182">
        <f>'Application Form'!H30</f>
        <v>0</v>
      </c>
      <c r="C24" s="177" t="s">
        <v>3806</v>
      </c>
      <c r="D24" s="183"/>
      <c r="E24" s="183"/>
      <c r="F24" s="183"/>
      <c r="G24" s="182" t="str">
        <f>IF('Application Form'!H22="", "", 'Application Form'!H22)</f>
        <v/>
      </c>
      <c r="H24" s="182" t="str">
        <f>IF('Application Form'!H24="", "", 'Application Form'!H24)</f>
        <v/>
      </c>
      <c r="I24" s="182" t="str">
        <f>IF('Application Form'!H26="", "", 'Application Form'!H26)</f>
        <v/>
      </c>
      <c r="J24" s="182" t="str">
        <f>G24&amp;" "&amp;H24&amp;" "&amp;I24</f>
        <v xml:space="preserve">  </v>
      </c>
      <c r="K24" s="184"/>
      <c r="L24" s="184"/>
      <c r="M24" s="184"/>
      <c r="N24" s="182"/>
      <c r="O24" s="183">
        <f>'Application Form'!H28</f>
        <v>0</v>
      </c>
      <c r="P24" s="183" t="str">
        <f>'Application Form'!AF28&amp;"/"&amp;'Application Form'!AB28&amp;"/"&amp;'Application Form'!X28</f>
        <v>//</v>
      </c>
      <c r="Q24" s="183" t="str">
        <f>'Application Form'!X30</f>
        <v/>
      </c>
      <c r="R24" s="185">
        <f>'Application Form'!X34</f>
        <v>0</v>
      </c>
      <c r="S24" s="186">
        <f>'Application Form'!H38</f>
        <v>0</v>
      </c>
      <c r="T24" s="184">
        <f>'Application Form'!J155</f>
        <v>0</v>
      </c>
      <c r="U24" s="182">
        <f>'Application Form'!J153</f>
        <v>0</v>
      </c>
      <c r="V24" s="182">
        <f>'Application Form'!AH231</f>
        <v>0</v>
      </c>
      <c r="W24" s="184">
        <f>'Application Form'!Z153</f>
        <v>0</v>
      </c>
      <c r="X24" s="183"/>
      <c r="Y24" s="184"/>
      <c r="Z24" s="184">
        <f>'Application Form'!M107</f>
        <v>0</v>
      </c>
      <c r="AA24" s="184">
        <f>'Application Form'!M110</f>
        <v>0</v>
      </c>
      <c r="AB24" s="184">
        <f>'Application Form'!O107</f>
        <v>0</v>
      </c>
      <c r="AC24" s="182">
        <f>'Application Form'!M111</f>
        <v>0</v>
      </c>
      <c r="AD24" s="187"/>
      <c r="AE24" s="188">
        <f>'Annex.1 DeclarationDesiredUniv '!J22</f>
        <v>0</v>
      </c>
      <c r="AF24" s="251" t="e">
        <f>IF($AE24&lt;&gt;"",INDEX(Code!$A$3:$R$700, MATCH($AE24,Code!$A$3:$A$700, 0), 2), "")</f>
        <v>#N/A</v>
      </c>
      <c r="AG24" s="251" t="e">
        <f>IF($AE24&lt;&gt;"",INDEX(Code!$A$3:$R$700, MATCH($AE24,Code!$A$3:$A$700, 0), 3), "")</f>
        <v>#N/A</v>
      </c>
      <c r="AH24" s="251" t="e">
        <f>IF($AE24&lt;&gt;"",INDEX(Code!$A$3:$R$700, MATCH($AE24,Code!$A$3:$A$700, 0), 4), "")</f>
        <v>#N/A</v>
      </c>
      <c r="AI24" s="183">
        <f>'Annex.1 DeclarationDesiredUniv '!F22</f>
        <v>0</v>
      </c>
      <c r="AJ24" s="189">
        <f>'Annex.1 DeclarationDesiredUniv '!AF22</f>
        <v>0</v>
      </c>
      <c r="AK24" s="252" t="e">
        <f>IF($AE24&lt;&gt;"",INDEX(Code!$A$3:$R$700, MATCH($AE24,Code!$A$3:$A$700, 0), 12), "")</f>
        <v>#N/A</v>
      </c>
      <c r="AL24" s="252" t="e">
        <f>IF($AE24&lt;&gt;"",INDEX(Code!$A$3:$R$700, MATCH($AE24,Code!$A$3:$A$700, 0), 13), "")</f>
        <v>#N/A</v>
      </c>
      <c r="AM24" s="252" t="e">
        <f>IF($AE24&lt;&gt;"",INDEX(Code!$A$3:$R$700, MATCH($AE24,Code!$A$3:$A$700, 0), 14), "")</f>
        <v>#N/A</v>
      </c>
      <c r="AN24" s="252" t="e">
        <f>IF($AE24&lt;&gt;"",INDEX(Code!$A$3:$R$700, MATCH($AE24,Code!$A$3:$A$700, 0), 15), "")</f>
        <v>#N/A</v>
      </c>
      <c r="AO24" s="252" t="e">
        <f>IF($AE24&lt;&gt;"",INDEX(Code!$A$3:$R$700, MATCH($AE24,Code!$A$3:$A$700, 0), 16), "")</f>
        <v>#N/A</v>
      </c>
      <c r="AP24" s="252" t="e">
        <f>IF($AE24&lt;&gt;"",INDEX(Code!$A$3:$R$700, MATCH($AE24,Code!$A$3:$A$700, 0), 17), "")</f>
        <v>#N/A</v>
      </c>
      <c r="AQ24" s="252" t="e">
        <f>IF($AE24&lt;&gt;"",INDEX(Code!$A$3:$R$700, MATCH($AE24,Code!$A$3:$A$700, 0), 18), "")</f>
        <v>#N/A</v>
      </c>
      <c r="AR24" s="181"/>
      <c r="AS24" s="182"/>
      <c r="AT24" s="182"/>
      <c r="AU24" s="191"/>
      <c r="AV24" s="182"/>
      <c r="AW24" s="192"/>
      <c r="AX24" s="193"/>
      <c r="AY24" s="192"/>
      <c r="AZ24" s="192"/>
      <c r="BA24" s="184"/>
      <c r="BB24" s="184"/>
      <c r="BC24" s="184"/>
      <c r="BD24" s="184"/>
      <c r="BE24" s="182"/>
      <c r="BF24" s="182"/>
      <c r="BG24" s="182"/>
      <c r="BH24" s="194"/>
      <c r="BI24" s="187"/>
      <c r="BJ24" s="195"/>
      <c r="BK24" s="196"/>
      <c r="BL24" s="197"/>
      <c r="BM24" s="198"/>
      <c r="BN24" s="199"/>
      <c r="BO24" s="200"/>
      <c r="BP24" s="197"/>
      <c r="BQ24" s="189"/>
      <c r="BR24" s="197">
        <f>'Annex.1 DeclarationDesiredUniv '!J27</f>
        <v>0</v>
      </c>
      <c r="BS24" s="251" t="e">
        <f>IF($BR24&lt;&gt;"",INDEX(Code!$A$3:$R$700, MATCH($BR24,Code!$A$3:$A$700, 0), 2), "")</f>
        <v>#N/A</v>
      </c>
      <c r="BT24" s="251" t="e">
        <f>IF($BR24&lt;&gt;"",INDEX(Code!$A$3:$R$700, MATCH($BR24,Code!$A$3:$A$700, 0), 3), "")</f>
        <v>#N/A</v>
      </c>
      <c r="BU24" s="251" t="e">
        <f>IF($BR24&lt;&gt;"",INDEX(Code!$A$3:$R$700, MATCH($BR24,Code!$A$3:$A$700, 0), 4), "")</f>
        <v>#N/A</v>
      </c>
      <c r="BV24" s="183">
        <f>'Annex.1 DeclarationDesiredUniv '!F27</f>
        <v>0</v>
      </c>
      <c r="BW24" s="189">
        <f>'Annex.1 DeclarationDesiredUniv '!AF27</f>
        <v>0</v>
      </c>
      <c r="BX24" s="252" t="e">
        <f>IF($BR24&lt;&gt;"",INDEX(Code!$A$3:$R$700, MATCH($BR24,Code!$A$3:$A$700, 0), 12), "")</f>
        <v>#N/A</v>
      </c>
      <c r="BY24" s="252" t="e">
        <f>IF($BR24&lt;&gt;"",INDEX(Code!$A$3:$R$700, MATCH($BR24,Code!$A$3:$A$700, 0), 13), "")</f>
        <v>#N/A</v>
      </c>
      <c r="BZ24" s="252" t="e">
        <f>IF($BR24&lt;&gt;"",INDEX(Code!$A$3:$R$700, MATCH($BR24,Code!$A$3:$A$700, 0), 14), "")</f>
        <v>#N/A</v>
      </c>
      <c r="CA24" s="252" t="e">
        <f>IF($BR24&lt;&gt;"",INDEX(Code!$A$3:$R$700, MATCH($BR24,Code!$A$3:$A$700, 0), 15), "")</f>
        <v>#N/A</v>
      </c>
      <c r="CB24" s="252" t="e">
        <f>IF($BR24&lt;&gt;"",INDEX(Code!$A$3:$R$700, MATCH($BR24,Code!$A$3:$A$700, 0), 16), "")</f>
        <v>#N/A</v>
      </c>
      <c r="CC24" s="252" t="e">
        <f>IF($BR24&lt;&gt;"",INDEX(Code!$A$3:$R$700, MATCH($BR24,Code!$A$3:$A$700, 0), 17), "")</f>
        <v>#N/A</v>
      </c>
      <c r="CD24" s="252" t="e">
        <f>IF($BR24&lt;&gt;"",INDEX(Code!$A$3:$R$700, MATCH($BR24,Code!$A$3:$A$700, 0), 18), "")</f>
        <v>#N/A</v>
      </c>
      <c r="CE24" s="181"/>
      <c r="CF24" s="182"/>
      <c r="CG24" s="182"/>
      <c r="CH24" s="191"/>
      <c r="CI24" s="182"/>
      <c r="CJ24" s="192"/>
      <c r="CK24" s="193"/>
      <c r="CL24" s="192"/>
      <c r="CM24" s="192"/>
      <c r="CN24" s="184"/>
      <c r="CO24" s="184"/>
      <c r="CP24" s="184"/>
      <c r="CQ24" s="184"/>
      <c r="CR24" s="182"/>
      <c r="CS24" s="182"/>
      <c r="CT24" s="182"/>
      <c r="CU24" s="194"/>
      <c r="CV24" s="187"/>
      <c r="CW24" s="195"/>
      <c r="CX24" s="196"/>
      <c r="CY24" s="197"/>
      <c r="CZ24" s="198"/>
      <c r="DA24" s="190"/>
      <c r="DB24" s="200"/>
      <c r="DC24" s="181"/>
      <c r="DD24" s="189"/>
      <c r="DE24" s="197">
        <f>'Annex.1 DeclarationDesiredUniv '!J32</f>
        <v>0</v>
      </c>
      <c r="DF24" s="251" t="e">
        <f>IF($DE24&lt;&gt;"",INDEX(Code!$A$3:$R$700, MATCH($DE24,Code!$A$3:$A$700, 0), 2), "")</f>
        <v>#N/A</v>
      </c>
      <c r="DG24" s="251" t="e">
        <f>IF($DE24&lt;&gt;"",INDEX(Code!$A$3:$R$700, MATCH($DE24,Code!$A$3:$A$700, 0), 3), "")</f>
        <v>#N/A</v>
      </c>
      <c r="DH24" s="251" t="e">
        <f>IF($DE24&lt;&gt;"",INDEX(Code!$A$3:$R$700, MATCH($DE24,Code!$A$3:$A$700, 0), 4), "")</f>
        <v>#N/A</v>
      </c>
      <c r="DI24" s="183">
        <f>'Annex.1 DeclarationDesiredUniv '!F32</f>
        <v>0</v>
      </c>
      <c r="DJ24" s="189">
        <f>'Annex.1 DeclarationDesiredUniv '!AF32</f>
        <v>0</v>
      </c>
      <c r="DK24" s="252" t="e">
        <f>IF($DE24&lt;&gt;"",INDEX(Code!$A$3:$R$700, MATCH($DE24,Code!$A$3:$A$700, 0), 12), "")</f>
        <v>#N/A</v>
      </c>
      <c r="DL24" s="252" t="e">
        <f>IF($DE24&lt;&gt;"",INDEX(Code!$A$3:$R$700, MATCH($DE24,Code!$A$3:$A$700, 0), 13), "")</f>
        <v>#N/A</v>
      </c>
      <c r="DM24" s="252" t="e">
        <f>IF($DE24&lt;&gt;"",INDEX(Code!$A$3:$R$700, MATCH($DE24,Code!$A$3:$A$700, 0), 14), "")</f>
        <v>#N/A</v>
      </c>
      <c r="DN24" s="252" t="e">
        <f>IF($DE24&lt;&gt;"",INDEX(Code!$A$3:$R$700, MATCH($DE24,Code!$A$3:$A$700, 0), 15), "")</f>
        <v>#N/A</v>
      </c>
      <c r="DO24" s="252" t="e">
        <f>IF($DE24&lt;&gt;"",INDEX(Code!$A$3:$R$700, MATCH($DE24,Code!$A$3:$A$700, 0), 16), "")</f>
        <v>#N/A</v>
      </c>
      <c r="DP24" s="252" t="e">
        <f>IF($DE24&lt;&gt;"",INDEX(Code!$A$3:$R$700, MATCH($DE24,Code!$A$3:$A$700, 0), 17), "")</f>
        <v>#N/A</v>
      </c>
      <c r="DQ24" s="252" t="e">
        <f>IF($DE24&lt;&gt;"",INDEX(Code!$A$3:$R$700, MATCH($DE24,Code!$A$3:$A$700, 0), 18), "")</f>
        <v>#N/A</v>
      </c>
      <c r="DR24" s="181"/>
      <c r="DS24" s="182"/>
      <c r="DT24" s="182"/>
      <c r="DU24" s="191"/>
      <c r="DV24" s="182"/>
      <c r="DW24" s="192"/>
      <c r="DX24" s="193"/>
      <c r="DY24" s="192"/>
      <c r="DZ24" s="192"/>
      <c r="EA24" s="184"/>
      <c r="EB24" s="184"/>
      <c r="EC24" s="184"/>
      <c r="ED24" s="184"/>
      <c r="EE24" s="182"/>
      <c r="EF24" s="182"/>
      <c r="EG24" s="182"/>
      <c r="EH24" s="194"/>
      <c r="EI24" s="187"/>
      <c r="EJ24" s="195"/>
      <c r="EK24" s="196"/>
      <c r="EL24" s="197"/>
      <c r="EM24" s="198"/>
      <c r="EN24" s="190"/>
      <c r="EO24" s="200"/>
      <c r="EP24" s="197"/>
      <c r="EQ24" s="189"/>
    </row>
  </sheetData>
  <sheetProtection algorithmName="SHA-512" hashValue="/q9WCWIo/2MFunmMaZBttBgN+u3JzZtzA4giB/pnt+SfSht9+CIUycTgDQtsL8MijyRTFiFYORiYHZ6k//4Qzg==" saltValue="RGEjbPyyRecbN6BZeurU0Q==" spinCount="100000" sheet="1" objects="1" scenarios="1"/>
  <mergeCells count="336">
    <mergeCell ref="C1:C17"/>
    <mergeCell ref="D1:D17"/>
    <mergeCell ref="E1:E17"/>
    <mergeCell ref="G1:J1"/>
    <mergeCell ref="G2:J2"/>
    <mergeCell ref="K1:N2"/>
    <mergeCell ref="BR1:CD2"/>
    <mergeCell ref="CE1:CW2"/>
    <mergeCell ref="BA3:BA11"/>
    <mergeCell ref="BB3:BB11"/>
    <mergeCell ref="BC3:BE3"/>
    <mergeCell ref="BC4:BE4"/>
    <mergeCell ref="R1:S2"/>
    <mergeCell ref="T1:W2"/>
    <mergeCell ref="Z1:AC1"/>
    <mergeCell ref="Z2:AC2"/>
    <mergeCell ref="AD1:AD17"/>
    <mergeCell ref="AE1:AQ2"/>
    <mergeCell ref="AB3:AB17"/>
    <mergeCell ref="AC3:AC17"/>
    <mergeCell ref="AE3:AE17"/>
    <mergeCell ref="AF3:AF17"/>
    <mergeCell ref="AG3:AG17"/>
    <mergeCell ref="AH3:AH17"/>
    <mergeCell ref="EL1:EO2"/>
    <mergeCell ref="EQ1:EQ17"/>
    <mergeCell ref="R3:R17"/>
    <mergeCell ref="S3:S17"/>
    <mergeCell ref="T3:T17"/>
    <mergeCell ref="U3:U17"/>
    <mergeCell ref="V3:V17"/>
    <mergeCell ref="W3:W17"/>
    <mergeCell ref="Z3:Z17"/>
    <mergeCell ref="AA3:AA17"/>
    <mergeCell ref="CX1:CX17"/>
    <mergeCell ref="CY1:DB2"/>
    <mergeCell ref="DD1:DD17"/>
    <mergeCell ref="DE1:DQ2"/>
    <mergeCell ref="DR1:EJ2"/>
    <mergeCell ref="EK1:EK17"/>
    <mergeCell ref="DE3:DE17"/>
    <mergeCell ref="DF3:DF17"/>
    <mergeCell ref="DG3:DG17"/>
    <mergeCell ref="DH3:DH17"/>
    <mergeCell ref="AR1:BJ2"/>
    <mergeCell ref="BK1:BK17"/>
    <mergeCell ref="BL1:BO2"/>
    <mergeCell ref="BQ1:BQ17"/>
    <mergeCell ref="AI3:AI17"/>
    <mergeCell ref="AJ3:AJ17"/>
    <mergeCell ref="AL3:AN3"/>
    <mergeCell ref="AL4:AN4"/>
    <mergeCell ref="AL5:AN5"/>
    <mergeCell ref="AL6:AN6"/>
    <mergeCell ref="AL7:AN7"/>
    <mergeCell ref="AL8:AN8"/>
    <mergeCell ref="AO10:AQ10"/>
    <mergeCell ref="AO11:AQ11"/>
    <mergeCell ref="AW3:AW11"/>
    <mergeCell ref="AX3:AX11"/>
    <mergeCell ref="AY3:AY11"/>
    <mergeCell ref="AZ3:AZ11"/>
    <mergeCell ref="AL9:AN9"/>
    <mergeCell ref="AL10:AN10"/>
    <mergeCell ref="AL11:AN11"/>
    <mergeCell ref="AO3:AQ3"/>
    <mergeCell ref="AO4:AQ4"/>
    <mergeCell ref="AO5:AQ5"/>
    <mergeCell ref="AO6:AQ6"/>
    <mergeCell ref="AO7:AQ7"/>
    <mergeCell ref="AO8:AQ8"/>
    <mergeCell ref="AO9:AQ9"/>
    <mergeCell ref="BF8:BG8"/>
    <mergeCell ref="BF9:BG9"/>
    <mergeCell ref="BF10:BG10"/>
    <mergeCell ref="BF11:BG11"/>
    <mergeCell ref="BC5:BE5"/>
    <mergeCell ref="BC6:BE6"/>
    <mergeCell ref="BC7:BE7"/>
    <mergeCell ref="BC8:BE8"/>
    <mergeCell ref="BC9:BE9"/>
    <mergeCell ref="BC10:BE10"/>
    <mergeCell ref="CB10:CD10"/>
    <mergeCell ref="CB11:CD11"/>
    <mergeCell ref="CJ3:CJ11"/>
    <mergeCell ref="CK3:CK11"/>
    <mergeCell ref="CL3:CL11"/>
    <mergeCell ref="CM3:CM11"/>
    <mergeCell ref="BY9:CA9"/>
    <mergeCell ref="BY10:CA10"/>
    <mergeCell ref="BY11:CA11"/>
    <mergeCell ref="CB3:CD3"/>
    <mergeCell ref="CB4:CD4"/>
    <mergeCell ref="CB5:CD5"/>
    <mergeCell ref="CB6:CD6"/>
    <mergeCell ref="CB7:CD7"/>
    <mergeCell ref="CB8:CD8"/>
    <mergeCell ref="CB9:CD9"/>
    <mergeCell ref="BY3:CA3"/>
    <mergeCell ref="BY4:CA4"/>
    <mergeCell ref="BY5:CA5"/>
    <mergeCell ref="BY6:CA6"/>
    <mergeCell ref="BY7:CA7"/>
    <mergeCell ref="BY8:CA8"/>
    <mergeCell ref="CN3:CN11"/>
    <mergeCell ref="CO3:CO11"/>
    <mergeCell ref="CP3:CR3"/>
    <mergeCell ref="CP4:CR4"/>
    <mergeCell ref="CP5:CR5"/>
    <mergeCell ref="CP6:CR6"/>
    <mergeCell ref="CP7:CR7"/>
    <mergeCell ref="CP8:CR8"/>
    <mergeCell ref="CP9:CR9"/>
    <mergeCell ref="CP10:CR10"/>
    <mergeCell ref="CP11:CR11"/>
    <mergeCell ref="CS3:CT3"/>
    <mergeCell ref="CS4:CT4"/>
    <mergeCell ref="CS5:CT5"/>
    <mergeCell ref="CS6:CT6"/>
    <mergeCell ref="CS7:CT7"/>
    <mergeCell ref="CS8:CT8"/>
    <mergeCell ref="CS9:CT9"/>
    <mergeCell ref="CS10:CT10"/>
    <mergeCell ref="CS11:CT11"/>
    <mergeCell ref="DO4:DQ4"/>
    <mergeCell ref="DO5:DQ5"/>
    <mergeCell ref="DO6:DQ6"/>
    <mergeCell ref="DO7:DQ7"/>
    <mergeCell ref="DO8:DQ8"/>
    <mergeCell ref="DO9:DQ9"/>
    <mergeCell ref="DO10:DQ10"/>
    <mergeCell ref="DO11:DQ11"/>
    <mergeCell ref="DI3:DI17"/>
    <mergeCell ref="DJ3:DJ17"/>
    <mergeCell ref="DL3:DN3"/>
    <mergeCell ref="DL4:DN4"/>
    <mergeCell ref="DL5:DN5"/>
    <mergeCell ref="DL6:DN6"/>
    <mergeCell ref="DL7:DN7"/>
    <mergeCell ref="DL8:DN8"/>
    <mergeCell ref="DL9:DN9"/>
    <mergeCell ref="DL10:DN10"/>
    <mergeCell ref="EC9:EE9"/>
    <mergeCell ref="EC10:EE10"/>
    <mergeCell ref="EC11:EE11"/>
    <mergeCell ref="EF3:EG3"/>
    <mergeCell ref="EF4:EG4"/>
    <mergeCell ref="EF5:EG5"/>
    <mergeCell ref="EF6:EG6"/>
    <mergeCell ref="EF7:EG7"/>
    <mergeCell ref="EF8:EG8"/>
    <mergeCell ref="EF9:EG9"/>
    <mergeCell ref="EC3:EE3"/>
    <mergeCell ref="EC4:EE4"/>
    <mergeCell ref="EC5:EE5"/>
    <mergeCell ref="EC6:EE6"/>
    <mergeCell ref="EC7:EE7"/>
    <mergeCell ref="EC8:EE8"/>
    <mergeCell ref="CL12:CM12"/>
    <mergeCell ref="CL13:CM13"/>
    <mergeCell ref="CL14:CM14"/>
    <mergeCell ref="CL15:CM15"/>
    <mergeCell ref="CL16:CM16"/>
    <mergeCell ref="CL17:CM17"/>
    <mergeCell ref="EF10:EG10"/>
    <mergeCell ref="EF11:EG11"/>
    <mergeCell ref="AY12:AZ12"/>
    <mergeCell ref="AY13:AZ13"/>
    <mergeCell ref="AY14:AZ14"/>
    <mergeCell ref="AY15:AZ15"/>
    <mergeCell ref="DY12:DZ12"/>
    <mergeCell ref="DY13:DZ13"/>
    <mergeCell ref="DY14:DZ14"/>
    <mergeCell ref="DY15:DZ15"/>
    <mergeCell ref="DW3:DW11"/>
    <mergeCell ref="DX3:DX11"/>
    <mergeCell ref="DY3:DY11"/>
    <mergeCell ref="DZ3:DZ11"/>
    <mergeCell ref="EA3:EA11"/>
    <mergeCell ref="EB3:EB11"/>
    <mergeCell ref="DL11:DN11"/>
    <mergeCell ref="DO3:DQ3"/>
    <mergeCell ref="DY16:DZ16"/>
    <mergeCell ref="DY17:DZ17"/>
    <mergeCell ref="A18:A22"/>
    <mergeCell ref="B18:B22"/>
    <mergeCell ref="C18:C22"/>
    <mergeCell ref="D18:D22"/>
    <mergeCell ref="E18:E22"/>
    <mergeCell ref="F18:F22"/>
    <mergeCell ref="G18:G22"/>
    <mergeCell ref="H18:H22"/>
    <mergeCell ref="AY16:AZ16"/>
    <mergeCell ref="AY17:AZ17"/>
    <mergeCell ref="BR3:BR17"/>
    <mergeCell ref="BS3:BS17"/>
    <mergeCell ref="BT3:BT17"/>
    <mergeCell ref="BU3:BU17"/>
    <mergeCell ref="BV3:BV17"/>
    <mergeCell ref="BW3:BW17"/>
    <mergeCell ref="BC11:BE11"/>
    <mergeCell ref="BF3:BG3"/>
    <mergeCell ref="BF4:BG4"/>
    <mergeCell ref="BF5:BG5"/>
    <mergeCell ref="BF6:BG6"/>
    <mergeCell ref="BF7:BG7"/>
    <mergeCell ref="O18:O22"/>
    <mergeCell ref="P18:P22"/>
    <mergeCell ref="Q18:Q22"/>
    <mergeCell ref="R18:R22"/>
    <mergeCell ref="S18:S22"/>
    <mergeCell ref="T18:T22"/>
    <mergeCell ref="I18:I22"/>
    <mergeCell ref="J18:J22"/>
    <mergeCell ref="K18:K22"/>
    <mergeCell ref="L18:L22"/>
    <mergeCell ref="M18:M22"/>
    <mergeCell ref="N18:N22"/>
    <mergeCell ref="AA18:AA22"/>
    <mergeCell ref="AB18:AB22"/>
    <mergeCell ref="AC18:AC22"/>
    <mergeCell ref="AD18:AD22"/>
    <mergeCell ref="AE18:AE22"/>
    <mergeCell ref="AF18:AF22"/>
    <mergeCell ref="U18:U22"/>
    <mergeCell ref="V18:V22"/>
    <mergeCell ref="W18:W22"/>
    <mergeCell ref="X18:X22"/>
    <mergeCell ref="Y18:Y22"/>
    <mergeCell ref="Z18:Z22"/>
    <mergeCell ref="AM18:AM22"/>
    <mergeCell ref="AN18:AN22"/>
    <mergeCell ref="AO18:AO22"/>
    <mergeCell ref="AP18:AP22"/>
    <mergeCell ref="AQ18:AQ22"/>
    <mergeCell ref="AR18:AR22"/>
    <mergeCell ref="AG18:AG22"/>
    <mergeCell ref="AH18:AH22"/>
    <mergeCell ref="AI18:AI22"/>
    <mergeCell ref="AJ18:AJ22"/>
    <mergeCell ref="AK18:AK22"/>
    <mergeCell ref="AL18:AL22"/>
    <mergeCell ref="AY18:AY22"/>
    <mergeCell ref="BA18:BA22"/>
    <mergeCell ref="BB18:BB22"/>
    <mergeCell ref="BC18:BC22"/>
    <mergeCell ref="BF18:BF22"/>
    <mergeCell ref="BG18:BG22"/>
    <mergeCell ref="AS18:AS22"/>
    <mergeCell ref="AT18:AT22"/>
    <mergeCell ref="AU18:AU22"/>
    <mergeCell ref="AV18:AV22"/>
    <mergeCell ref="AW18:AW22"/>
    <mergeCell ref="AX18:AX22"/>
    <mergeCell ref="BN18:BN22"/>
    <mergeCell ref="BO18:BO22"/>
    <mergeCell ref="BP18:BP22"/>
    <mergeCell ref="BQ18:BQ22"/>
    <mergeCell ref="BR18:BR22"/>
    <mergeCell ref="BS18:BS22"/>
    <mergeCell ref="BH18:BH22"/>
    <mergeCell ref="BI18:BI22"/>
    <mergeCell ref="BJ18:BJ22"/>
    <mergeCell ref="BK18:BK22"/>
    <mergeCell ref="BL18:BL22"/>
    <mergeCell ref="BM18:BM22"/>
    <mergeCell ref="BZ18:BZ22"/>
    <mergeCell ref="CA18:CA22"/>
    <mergeCell ref="CB18:CB22"/>
    <mergeCell ref="CC18:CC22"/>
    <mergeCell ref="CD18:CD22"/>
    <mergeCell ref="CE18:CE22"/>
    <mergeCell ref="BT18:BT22"/>
    <mergeCell ref="BU18:BU22"/>
    <mergeCell ref="BV18:BV22"/>
    <mergeCell ref="BW18:BW22"/>
    <mergeCell ref="BX18:BX22"/>
    <mergeCell ref="BY18:BY22"/>
    <mergeCell ref="CL18:CL22"/>
    <mergeCell ref="CN18:CN22"/>
    <mergeCell ref="CO18:CO22"/>
    <mergeCell ref="CP18:CP22"/>
    <mergeCell ref="CS18:CS22"/>
    <mergeCell ref="CT18:CT22"/>
    <mergeCell ref="CF18:CF22"/>
    <mergeCell ref="CG18:CG22"/>
    <mergeCell ref="CH18:CH22"/>
    <mergeCell ref="CI18:CI22"/>
    <mergeCell ref="CJ18:CJ22"/>
    <mergeCell ref="CK18:CK22"/>
    <mergeCell ref="DA18:DA22"/>
    <mergeCell ref="DB18:DB22"/>
    <mergeCell ref="DC18:DC22"/>
    <mergeCell ref="DD18:DD22"/>
    <mergeCell ref="DE18:DE22"/>
    <mergeCell ref="DF18:DF22"/>
    <mergeCell ref="CU18:CU22"/>
    <mergeCell ref="CV18:CV22"/>
    <mergeCell ref="CW18:CW22"/>
    <mergeCell ref="CX18:CX22"/>
    <mergeCell ref="CY18:CY22"/>
    <mergeCell ref="CZ18:CZ22"/>
    <mergeCell ref="DM18:DM22"/>
    <mergeCell ref="DN18:DN22"/>
    <mergeCell ref="DO18:DO22"/>
    <mergeCell ref="DP18:DP22"/>
    <mergeCell ref="DQ18:DQ22"/>
    <mergeCell ref="DR18:DR22"/>
    <mergeCell ref="DG18:DG22"/>
    <mergeCell ref="DH18:DH22"/>
    <mergeCell ref="DI18:DI22"/>
    <mergeCell ref="DJ18:DJ22"/>
    <mergeCell ref="DK18:DK22"/>
    <mergeCell ref="DL18:DL22"/>
    <mergeCell ref="DY18:DY22"/>
    <mergeCell ref="EA18:EA22"/>
    <mergeCell ref="EB18:EB22"/>
    <mergeCell ref="EC18:EC22"/>
    <mergeCell ref="EF18:EF22"/>
    <mergeCell ref="EG18:EG22"/>
    <mergeCell ref="DS18:DS22"/>
    <mergeCell ref="DT18:DT22"/>
    <mergeCell ref="DU18:DU22"/>
    <mergeCell ref="DV18:DV22"/>
    <mergeCell ref="DW18:DW22"/>
    <mergeCell ref="DX18:DX22"/>
    <mergeCell ref="EN18:EN22"/>
    <mergeCell ref="EO18:EO22"/>
    <mergeCell ref="EP18:EP22"/>
    <mergeCell ref="EQ18:EQ22"/>
    <mergeCell ref="EH18:EH22"/>
    <mergeCell ref="EI18:EI22"/>
    <mergeCell ref="EJ18:EJ22"/>
    <mergeCell ref="EK18:EK22"/>
    <mergeCell ref="EL18:EL22"/>
    <mergeCell ref="EM18:EM22"/>
  </mergeCells>
  <phoneticPr fontId="1"/>
  <hyperlinks>
    <hyperlink ref="S23" r:id="rId1" display="mailto:kokusaitaro@XXX.jp"/>
    <hyperlink ref="AU23" r:id="rId2" display="mailto:HanakoKokusai@xxx.ac.jp"/>
    <hyperlink ref="CH23" r:id="rId3" display="mailto:HanakoKokusai@xxx.ac.jp"/>
    <hyperlink ref="DU23" r:id="rId4" display="mailto:HanakoKokusai@xxx.ac.jp"/>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0000"/>
  </sheetPr>
  <dimension ref="A1:T250"/>
  <sheetViews>
    <sheetView workbookViewId="0">
      <selection activeCell="AC231" sqref="AC231:AD258"/>
    </sheetView>
  </sheetViews>
  <sheetFormatPr defaultRowHeight="15"/>
  <cols>
    <col min="1" max="2" width="11.42578125" customWidth="1"/>
    <col min="4" max="9" width="11.42578125" customWidth="1"/>
    <col min="10" max="10" width="23.28515625" customWidth="1"/>
    <col min="11" max="11" width="38.42578125" customWidth="1"/>
    <col min="12" max="12" width="11.42578125" customWidth="1"/>
    <col min="13" max="13" width="25.5703125" customWidth="1"/>
  </cols>
  <sheetData>
    <row r="1" spans="1:20" s="3" customFormat="1" ht="37.5" customHeight="1">
      <c r="A1" s="3" t="s">
        <v>3847</v>
      </c>
      <c r="B1" s="3" t="s">
        <v>3848</v>
      </c>
      <c r="C1" s="3" t="s">
        <v>3849</v>
      </c>
      <c r="D1" s="3" t="s">
        <v>3850</v>
      </c>
      <c r="E1" s="3" t="s">
        <v>3851</v>
      </c>
      <c r="F1" s="3" t="s">
        <v>3852</v>
      </c>
      <c r="G1" s="3" t="s">
        <v>3853</v>
      </c>
      <c r="H1" s="3" t="s">
        <v>15</v>
      </c>
      <c r="I1" s="3" t="s">
        <v>3854</v>
      </c>
      <c r="J1" s="3" t="s">
        <v>74</v>
      </c>
      <c r="K1" s="3" t="s">
        <v>3855</v>
      </c>
      <c r="L1" s="3" t="s">
        <v>26</v>
      </c>
      <c r="M1" s="3" t="s">
        <v>3856</v>
      </c>
      <c r="N1" s="3" t="s">
        <v>3857</v>
      </c>
      <c r="O1" s="3" t="s">
        <v>3858</v>
      </c>
      <c r="P1" s="3" t="s">
        <v>132</v>
      </c>
      <c r="Q1" s="3" t="s">
        <v>3859</v>
      </c>
      <c r="R1" s="3" t="s">
        <v>3860</v>
      </c>
      <c r="S1" s="3" t="s">
        <v>3861</v>
      </c>
      <c r="T1" s="3" t="s">
        <v>3862</v>
      </c>
    </row>
    <row r="2" spans="1:20">
      <c r="A2">
        <v>1</v>
      </c>
      <c r="B2" t="s">
        <v>3863</v>
      </c>
      <c r="C2">
        <v>1</v>
      </c>
      <c r="D2">
        <v>1971</v>
      </c>
      <c r="E2">
        <v>2017</v>
      </c>
      <c r="F2">
        <v>2022</v>
      </c>
      <c r="G2" t="s">
        <v>3864</v>
      </c>
      <c r="H2" s="178" t="s">
        <v>3865</v>
      </c>
      <c r="J2" t="s">
        <v>88</v>
      </c>
      <c r="K2" s="3" t="s">
        <v>3866</v>
      </c>
      <c r="L2" t="s">
        <v>3867</v>
      </c>
      <c r="M2" t="s">
        <v>38</v>
      </c>
      <c r="N2" t="s">
        <v>110</v>
      </c>
      <c r="O2" t="s">
        <v>3868</v>
      </c>
      <c r="P2" s="180" t="s">
        <v>3869</v>
      </c>
      <c r="Q2" t="s">
        <v>3870</v>
      </c>
      <c r="R2">
        <v>1</v>
      </c>
      <c r="S2">
        <v>0</v>
      </c>
      <c r="T2">
        <v>0</v>
      </c>
    </row>
    <row r="3" spans="1:20" ht="45">
      <c r="A3">
        <v>2</v>
      </c>
      <c r="B3" t="s">
        <v>3871</v>
      </c>
      <c r="C3">
        <v>2</v>
      </c>
      <c r="D3">
        <v>1972</v>
      </c>
      <c r="E3">
        <v>2018</v>
      </c>
      <c r="F3">
        <v>2023</v>
      </c>
      <c r="G3" t="s">
        <v>3872</v>
      </c>
      <c r="H3" s="178" t="s">
        <v>3873</v>
      </c>
      <c r="J3" t="s">
        <v>90</v>
      </c>
      <c r="K3" s="3" t="s">
        <v>3874</v>
      </c>
      <c r="L3" t="s">
        <v>3875</v>
      </c>
      <c r="M3" t="s">
        <v>3876</v>
      </c>
      <c r="N3" t="s">
        <v>112</v>
      </c>
      <c r="O3" t="s">
        <v>3877</v>
      </c>
      <c r="P3" s="180" t="s">
        <v>3821</v>
      </c>
      <c r="Q3" t="s">
        <v>3878</v>
      </c>
      <c r="R3">
        <v>2</v>
      </c>
      <c r="S3">
        <v>1</v>
      </c>
      <c r="T3">
        <v>1</v>
      </c>
    </row>
    <row r="4" spans="1:20" ht="60">
      <c r="A4">
        <v>3</v>
      </c>
      <c r="B4" t="s">
        <v>3879</v>
      </c>
      <c r="C4">
        <v>3</v>
      </c>
      <c r="D4">
        <v>1973</v>
      </c>
      <c r="E4">
        <v>2019</v>
      </c>
      <c r="G4" s="3" t="s">
        <v>3880</v>
      </c>
      <c r="H4" s="178" t="s">
        <v>3881</v>
      </c>
      <c r="J4" t="s">
        <v>92</v>
      </c>
      <c r="K4" s="3" t="s">
        <v>113</v>
      </c>
      <c r="L4" t="s">
        <v>3882</v>
      </c>
      <c r="M4" t="s">
        <v>3883</v>
      </c>
      <c r="N4" t="s">
        <v>3884</v>
      </c>
      <c r="P4" s="180" t="s">
        <v>3885</v>
      </c>
      <c r="Q4" t="s">
        <v>3886</v>
      </c>
      <c r="S4">
        <v>2</v>
      </c>
      <c r="T4">
        <v>2</v>
      </c>
    </row>
    <row r="5" spans="1:20" ht="60">
      <c r="A5">
        <v>4</v>
      </c>
      <c r="B5" t="s">
        <v>3887</v>
      </c>
      <c r="C5">
        <v>4</v>
      </c>
      <c r="D5">
        <v>1974</v>
      </c>
      <c r="E5">
        <v>2020</v>
      </c>
      <c r="H5" s="178" t="s">
        <v>3888</v>
      </c>
      <c r="J5" t="s">
        <v>3889</v>
      </c>
      <c r="K5" s="3" t="s">
        <v>114</v>
      </c>
      <c r="L5" t="s">
        <v>3890</v>
      </c>
      <c r="M5" t="s">
        <v>3891</v>
      </c>
      <c r="P5" s="180" t="s">
        <v>3892</v>
      </c>
      <c r="Q5" t="s">
        <v>3893</v>
      </c>
      <c r="S5">
        <v>3</v>
      </c>
      <c r="T5">
        <v>3</v>
      </c>
    </row>
    <row r="6" spans="1:20" ht="45">
      <c r="A6">
        <v>5</v>
      </c>
      <c r="B6" t="s">
        <v>3894</v>
      </c>
      <c r="C6">
        <v>5</v>
      </c>
      <c r="D6">
        <v>1975</v>
      </c>
      <c r="E6">
        <v>2021</v>
      </c>
      <c r="H6" s="178" t="s">
        <v>3895</v>
      </c>
      <c r="J6" t="s">
        <v>3896</v>
      </c>
      <c r="K6" s="3" t="s">
        <v>3897</v>
      </c>
      <c r="L6" t="s">
        <v>3898</v>
      </c>
      <c r="S6">
        <v>4</v>
      </c>
      <c r="T6">
        <v>4</v>
      </c>
    </row>
    <row r="7" spans="1:20" ht="75">
      <c r="A7">
        <v>6</v>
      </c>
      <c r="B7" t="s">
        <v>3899</v>
      </c>
      <c r="C7">
        <v>6</v>
      </c>
      <c r="D7">
        <v>1976</v>
      </c>
      <c r="E7">
        <v>2022</v>
      </c>
      <c r="H7" s="178" t="s">
        <v>3900</v>
      </c>
      <c r="J7" t="s">
        <v>95</v>
      </c>
      <c r="K7" s="3" t="s">
        <v>3901</v>
      </c>
      <c r="L7" t="s">
        <v>3902</v>
      </c>
      <c r="S7">
        <v>5</v>
      </c>
      <c r="T7">
        <v>5</v>
      </c>
    </row>
    <row r="8" spans="1:20">
      <c r="A8">
        <v>7</v>
      </c>
      <c r="B8" t="s">
        <v>3903</v>
      </c>
      <c r="C8">
        <v>7</v>
      </c>
      <c r="D8">
        <v>1977</v>
      </c>
      <c r="E8">
        <v>2023</v>
      </c>
      <c r="H8" s="178" t="s">
        <v>3904</v>
      </c>
      <c r="J8" t="s">
        <v>100</v>
      </c>
      <c r="L8" t="s">
        <v>3905</v>
      </c>
      <c r="S8">
        <v>6</v>
      </c>
      <c r="T8">
        <v>6</v>
      </c>
    </row>
    <row r="9" spans="1:20">
      <c r="A9">
        <v>8</v>
      </c>
      <c r="B9" t="s">
        <v>3906</v>
      </c>
      <c r="C9">
        <v>8</v>
      </c>
      <c r="D9">
        <v>1978</v>
      </c>
      <c r="E9">
        <v>2024</v>
      </c>
      <c r="H9" s="178" t="s">
        <v>3907</v>
      </c>
      <c r="J9" t="s">
        <v>104</v>
      </c>
      <c r="L9" t="s">
        <v>3908</v>
      </c>
      <c r="T9">
        <v>7</v>
      </c>
    </row>
    <row r="10" spans="1:20" ht="24">
      <c r="A10">
        <v>9</v>
      </c>
      <c r="B10" t="s">
        <v>3909</v>
      </c>
      <c r="C10">
        <v>9</v>
      </c>
      <c r="D10">
        <v>1979</v>
      </c>
      <c r="E10">
        <v>2025</v>
      </c>
      <c r="H10" s="178" t="s">
        <v>3910</v>
      </c>
      <c r="J10" t="s">
        <v>102</v>
      </c>
      <c r="L10" t="s">
        <v>3911</v>
      </c>
      <c r="T10">
        <v>8</v>
      </c>
    </row>
    <row r="11" spans="1:20">
      <c r="A11">
        <v>10</v>
      </c>
      <c r="B11" t="s">
        <v>3912</v>
      </c>
      <c r="C11">
        <v>10</v>
      </c>
      <c r="D11">
        <v>1980</v>
      </c>
      <c r="E11">
        <v>2026</v>
      </c>
      <c r="H11" s="178" t="s">
        <v>3913</v>
      </c>
      <c r="J11" t="s">
        <v>106</v>
      </c>
      <c r="L11" t="s">
        <v>3914</v>
      </c>
      <c r="T11">
        <v>9</v>
      </c>
    </row>
    <row r="12" spans="1:20">
      <c r="A12">
        <v>11</v>
      </c>
      <c r="B12" t="s">
        <v>3915</v>
      </c>
      <c r="C12">
        <v>11</v>
      </c>
      <c r="D12">
        <v>1981</v>
      </c>
      <c r="E12">
        <v>2027</v>
      </c>
      <c r="H12" s="178" t="s">
        <v>3916</v>
      </c>
      <c r="L12" t="s">
        <v>3917</v>
      </c>
      <c r="T12">
        <v>10</v>
      </c>
    </row>
    <row r="13" spans="1:20">
      <c r="A13">
        <v>12</v>
      </c>
      <c r="B13" t="s">
        <v>3918</v>
      </c>
      <c r="C13">
        <v>12</v>
      </c>
      <c r="D13">
        <v>1982</v>
      </c>
      <c r="E13">
        <v>2028</v>
      </c>
      <c r="H13" s="178" t="s">
        <v>3919</v>
      </c>
      <c r="L13" t="s">
        <v>106</v>
      </c>
      <c r="T13">
        <v>11</v>
      </c>
    </row>
    <row r="14" spans="1:20">
      <c r="A14">
        <v>13</v>
      </c>
      <c r="D14">
        <v>1983</v>
      </c>
      <c r="E14">
        <v>2029</v>
      </c>
      <c r="H14" s="178" t="s">
        <v>3920</v>
      </c>
    </row>
    <row r="15" spans="1:20">
      <c r="A15">
        <v>14</v>
      </c>
      <c r="D15">
        <v>1984</v>
      </c>
      <c r="E15">
        <v>2030</v>
      </c>
      <c r="H15" s="178" t="s">
        <v>3921</v>
      </c>
    </row>
    <row r="16" spans="1:20">
      <c r="A16">
        <v>15</v>
      </c>
      <c r="D16">
        <v>1985</v>
      </c>
      <c r="E16">
        <v>2031</v>
      </c>
      <c r="H16" s="178" t="s">
        <v>3922</v>
      </c>
    </row>
    <row r="17" spans="1:8">
      <c r="A17">
        <v>16</v>
      </c>
      <c r="D17">
        <v>1986</v>
      </c>
      <c r="E17">
        <v>2032</v>
      </c>
      <c r="H17" s="178" t="s">
        <v>3923</v>
      </c>
    </row>
    <row r="18" spans="1:8">
      <c r="A18">
        <v>17</v>
      </c>
      <c r="D18">
        <v>1987</v>
      </c>
      <c r="H18" s="178" t="s">
        <v>3924</v>
      </c>
    </row>
    <row r="19" spans="1:8">
      <c r="A19">
        <v>18</v>
      </c>
      <c r="D19">
        <v>1988</v>
      </c>
      <c r="H19" s="178" t="s">
        <v>3925</v>
      </c>
    </row>
    <row r="20" spans="1:8">
      <c r="A20">
        <v>19</v>
      </c>
      <c r="D20">
        <v>1989</v>
      </c>
      <c r="H20" s="178" t="s">
        <v>3926</v>
      </c>
    </row>
    <row r="21" spans="1:8">
      <c r="A21">
        <v>20</v>
      </c>
      <c r="D21">
        <v>1990</v>
      </c>
      <c r="H21" s="178" t="s">
        <v>3927</v>
      </c>
    </row>
    <row r="22" spans="1:8">
      <c r="A22">
        <v>21</v>
      </c>
      <c r="D22">
        <v>1991</v>
      </c>
      <c r="H22" s="178" t="s">
        <v>3928</v>
      </c>
    </row>
    <row r="23" spans="1:8">
      <c r="A23">
        <v>22</v>
      </c>
      <c r="D23">
        <v>1992</v>
      </c>
      <c r="H23" s="178" t="s">
        <v>3929</v>
      </c>
    </row>
    <row r="24" spans="1:8">
      <c r="A24">
        <v>23</v>
      </c>
      <c r="D24">
        <v>1993</v>
      </c>
      <c r="H24" s="178" t="s">
        <v>3930</v>
      </c>
    </row>
    <row r="25" spans="1:8">
      <c r="A25">
        <v>24</v>
      </c>
      <c r="D25">
        <v>1994</v>
      </c>
      <c r="H25" s="178" t="s">
        <v>3931</v>
      </c>
    </row>
    <row r="26" spans="1:8">
      <c r="A26">
        <v>25</v>
      </c>
      <c r="D26">
        <v>1995</v>
      </c>
      <c r="H26" s="178" t="s">
        <v>3932</v>
      </c>
    </row>
    <row r="27" spans="1:8" ht="36">
      <c r="A27">
        <v>26</v>
      </c>
      <c r="D27">
        <v>1996</v>
      </c>
      <c r="H27" s="178" t="s">
        <v>3933</v>
      </c>
    </row>
    <row r="28" spans="1:8" ht="48">
      <c r="A28">
        <v>27</v>
      </c>
      <c r="D28">
        <v>1997</v>
      </c>
      <c r="H28" s="178" t="s">
        <v>3934</v>
      </c>
    </row>
    <row r="29" spans="1:8" ht="24">
      <c r="A29">
        <v>28</v>
      </c>
      <c r="D29">
        <v>1998</v>
      </c>
      <c r="H29" s="178" t="s">
        <v>3935</v>
      </c>
    </row>
    <row r="30" spans="1:8">
      <c r="A30">
        <v>29</v>
      </c>
      <c r="D30">
        <v>1999</v>
      </c>
      <c r="H30" s="178" t="s">
        <v>3936</v>
      </c>
    </row>
    <row r="31" spans="1:8" ht="24">
      <c r="A31">
        <v>30</v>
      </c>
      <c r="D31">
        <v>2000</v>
      </c>
      <c r="H31" s="178" t="s">
        <v>3937</v>
      </c>
    </row>
    <row r="32" spans="1:8">
      <c r="A32">
        <v>31</v>
      </c>
      <c r="D32">
        <v>2001</v>
      </c>
      <c r="H32" s="178" t="s">
        <v>3938</v>
      </c>
    </row>
    <row r="33" spans="4:8" ht="48">
      <c r="D33">
        <v>2002</v>
      </c>
      <c r="H33" s="178" t="s">
        <v>3939</v>
      </c>
    </row>
    <row r="34" spans="4:8" ht="24">
      <c r="D34">
        <v>2003</v>
      </c>
      <c r="H34" s="178" t="s">
        <v>3940</v>
      </c>
    </row>
    <row r="35" spans="4:8">
      <c r="D35">
        <v>2004</v>
      </c>
      <c r="H35" s="178" t="s">
        <v>3941</v>
      </c>
    </row>
    <row r="36" spans="4:8" ht="24">
      <c r="D36">
        <v>2005</v>
      </c>
      <c r="H36" s="178" t="s">
        <v>3942</v>
      </c>
    </row>
    <row r="37" spans="4:8">
      <c r="D37">
        <v>2006</v>
      </c>
      <c r="H37" s="178" t="s">
        <v>3943</v>
      </c>
    </row>
    <row r="38" spans="4:8">
      <c r="D38">
        <v>2007</v>
      </c>
      <c r="H38" s="178" t="s">
        <v>3944</v>
      </c>
    </row>
    <row r="39" spans="4:8">
      <c r="D39">
        <v>2008</v>
      </c>
      <c r="H39" s="178" t="s">
        <v>3945</v>
      </c>
    </row>
    <row r="40" spans="4:8">
      <c r="D40">
        <v>2009</v>
      </c>
      <c r="H40" s="178" t="s">
        <v>3946</v>
      </c>
    </row>
    <row r="41" spans="4:8">
      <c r="D41">
        <v>2010</v>
      </c>
      <c r="H41" s="178" t="s">
        <v>3947</v>
      </c>
    </row>
    <row r="42" spans="4:8" ht="24">
      <c r="D42">
        <v>2011</v>
      </c>
      <c r="H42" s="178" t="s">
        <v>3948</v>
      </c>
    </row>
    <row r="43" spans="4:8" ht="36">
      <c r="D43">
        <v>2012</v>
      </c>
      <c r="H43" s="178" t="s">
        <v>3949</v>
      </c>
    </row>
    <row r="44" spans="4:8">
      <c r="D44">
        <v>2013</v>
      </c>
      <c r="H44" s="178" t="s">
        <v>3950</v>
      </c>
    </row>
    <row r="45" spans="4:8">
      <c r="D45">
        <v>2014</v>
      </c>
      <c r="H45" s="178" t="s">
        <v>3951</v>
      </c>
    </row>
    <row r="46" spans="4:8">
      <c r="D46">
        <v>2015</v>
      </c>
      <c r="H46" s="178" t="s">
        <v>3952</v>
      </c>
    </row>
    <row r="47" spans="4:8" ht="24">
      <c r="D47">
        <v>2016</v>
      </c>
      <c r="H47" s="178" t="s">
        <v>3953</v>
      </c>
    </row>
    <row r="48" spans="4:8" ht="36">
      <c r="D48">
        <v>2017</v>
      </c>
      <c r="H48" s="178" t="s">
        <v>3954</v>
      </c>
    </row>
    <row r="49" spans="4:8">
      <c r="D49">
        <v>2018</v>
      </c>
      <c r="H49" s="178" t="s">
        <v>3955</v>
      </c>
    </row>
    <row r="50" spans="4:8">
      <c r="D50">
        <v>2019</v>
      </c>
      <c r="H50" s="178" t="s">
        <v>3956</v>
      </c>
    </row>
    <row r="51" spans="4:8">
      <c r="D51">
        <v>2020</v>
      </c>
      <c r="H51" s="178" t="s">
        <v>3957</v>
      </c>
    </row>
    <row r="52" spans="4:8">
      <c r="D52">
        <v>2021</v>
      </c>
      <c r="H52" s="178" t="s">
        <v>3958</v>
      </c>
    </row>
    <row r="53" spans="4:8" ht="24">
      <c r="D53">
        <v>2022</v>
      </c>
      <c r="H53" s="178" t="s">
        <v>3959</v>
      </c>
    </row>
    <row r="54" spans="4:8">
      <c r="H54" s="178" t="s">
        <v>3960</v>
      </c>
    </row>
    <row r="55" spans="4:8">
      <c r="H55" s="178" t="s">
        <v>3961</v>
      </c>
    </row>
    <row r="56" spans="4:8">
      <c r="H56" s="178" t="s">
        <v>3962</v>
      </c>
    </row>
    <row r="57" spans="4:8">
      <c r="H57" s="178" t="s">
        <v>3963</v>
      </c>
    </row>
    <row r="58" spans="4:8">
      <c r="H58" s="178" t="s">
        <v>3964</v>
      </c>
    </row>
    <row r="59" spans="4:8" ht="24">
      <c r="H59" s="178" t="s">
        <v>3965</v>
      </c>
    </row>
    <row r="60" spans="4:8">
      <c r="H60" s="178" t="s">
        <v>3966</v>
      </c>
    </row>
    <row r="61" spans="4:8">
      <c r="H61" s="178" t="s">
        <v>3967</v>
      </c>
    </row>
    <row r="62" spans="4:8">
      <c r="H62" s="178" t="s">
        <v>3968</v>
      </c>
    </row>
    <row r="63" spans="4:8" ht="24">
      <c r="H63" s="178" t="s">
        <v>3969</v>
      </c>
    </row>
    <row r="64" spans="4:8">
      <c r="H64" s="178" t="s">
        <v>3970</v>
      </c>
    </row>
    <row r="65" spans="8:8">
      <c r="H65" s="178" t="s">
        <v>3971</v>
      </c>
    </row>
    <row r="66" spans="8:8">
      <c r="H66" s="178" t="s">
        <v>3972</v>
      </c>
    </row>
    <row r="67" spans="8:8" ht="24">
      <c r="H67" s="178" t="s">
        <v>3973</v>
      </c>
    </row>
    <row r="68" spans="8:8">
      <c r="H68" s="178" t="s">
        <v>3974</v>
      </c>
    </row>
    <row r="69" spans="8:8">
      <c r="H69" s="178" t="s">
        <v>3975</v>
      </c>
    </row>
    <row r="70" spans="8:8">
      <c r="H70" s="178" t="s">
        <v>3976</v>
      </c>
    </row>
    <row r="71" spans="8:8" ht="36">
      <c r="H71" s="178" t="s">
        <v>3977</v>
      </c>
    </row>
    <row r="72" spans="8:8" ht="24">
      <c r="H72" s="178" t="s">
        <v>3978</v>
      </c>
    </row>
    <row r="73" spans="8:8">
      <c r="H73" s="178" t="s">
        <v>3979</v>
      </c>
    </row>
    <row r="74" spans="8:8">
      <c r="H74" s="178" t="s">
        <v>3980</v>
      </c>
    </row>
    <row r="75" spans="8:8">
      <c r="H75" s="178" t="s">
        <v>3981</v>
      </c>
    </row>
    <row r="76" spans="8:8" ht="24">
      <c r="H76" s="178" t="s">
        <v>3982</v>
      </c>
    </row>
    <row r="77" spans="8:8" ht="24">
      <c r="H77" s="178" t="s">
        <v>3983</v>
      </c>
    </row>
    <row r="78" spans="8:8" ht="36">
      <c r="H78" s="178" t="s">
        <v>3984</v>
      </c>
    </row>
    <row r="79" spans="8:8">
      <c r="H79" s="178" t="s">
        <v>3985</v>
      </c>
    </row>
    <row r="80" spans="8:8">
      <c r="H80" s="178" t="s">
        <v>3986</v>
      </c>
    </row>
    <row r="81" spans="8:8">
      <c r="H81" s="178" t="s">
        <v>3987</v>
      </c>
    </row>
    <row r="82" spans="8:8">
      <c r="H82" s="178" t="s">
        <v>3988</v>
      </c>
    </row>
    <row r="83" spans="8:8">
      <c r="H83" s="178" t="s">
        <v>3989</v>
      </c>
    </row>
    <row r="84" spans="8:8">
      <c r="H84" s="178" t="s">
        <v>3990</v>
      </c>
    </row>
    <row r="85" spans="8:8">
      <c r="H85" s="178" t="s">
        <v>3991</v>
      </c>
    </row>
    <row r="86" spans="8:8">
      <c r="H86" s="178" t="s">
        <v>3992</v>
      </c>
    </row>
    <row r="87" spans="8:8">
      <c r="H87" s="178" t="s">
        <v>3993</v>
      </c>
    </row>
    <row r="88" spans="8:8">
      <c r="H88" s="178" t="s">
        <v>3994</v>
      </c>
    </row>
    <row r="89" spans="8:8">
      <c r="H89" s="178" t="s">
        <v>3995</v>
      </c>
    </row>
    <row r="90" spans="8:8">
      <c r="H90" s="178" t="s">
        <v>3996</v>
      </c>
    </row>
    <row r="91" spans="8:8">
      <c r="H91" s="178" t="s">
        <v>3997</v>
      </c>
    </row>
    <row r="92" spans="8:8">
      <c r="H92" s="178" t="s">
        <v>3998</v>
      </c>
    </row>
    <row r="93" spans="8:8" ht="24">
      <c r="H93" s="178" t="s">
        <v>3999</v>
      </c>
    </row>
    <row r="94" spans="8:8">
      <c r="H94" s="178" t="s">
        <v>4000</v>
      </c>
    </row>
    <row r="95" spans="8:8">
      <c r="H95" s="178" t="s">
        <v>4001</v>
      </c>
    </row>
    <row r="96" spans="8:8" ht="48">
      <c r="H96" s="178" t="s">
        <v>4002</v>
      </c>
    </row>
    <row r="97" spans="8:8" ht="36">
      <c r="H97" s="178" t="s">
        <v>4003</v>
      </c>
    </row>
    <row r="98" spans="8:8">
      <c r="H98" s="178" t="s">
        <v>4004</v>
      </c>
    </row>
    <row r="99" spans="8:8">
      <c r="H99" s="178" t="s">
        <v>4005</v>
      </c>
    </row>
    <row r="100" spans="8:8">
      <c r="H100" s="178" t="s">
        <v>4006</v>
      </c>
    </row>
    <row r="101" spans="8:8">
      <c r="H101" s="178" t="s">
        <v>4007</v>
      </c>
    </row>
    <row r="102" spans="8:8">
      <c r="H102" s="178" t="s">
        <v>4008</v>
      </c>
    </row>
    <row r="103" spans="8:8">
      <c r="H103" s="178" t="s">
        <v>4009</v>
      </c>
    </row>
    <row r="104" spans="8:8">
      <c r="H104" s="178" t="s">
        <v>4010</v>
      </c>
    </row>
    <row r="105" spans="8:8">
      <c r="H105" s="178" t="s">
        <v>4011</v>
      </c>
    </row>
    <row r="106" spans="8:8">
      <c r="H106" s="178" t="s">
        <v>4012</v>
      </c>
    </row>
    <row r="107" spans="8:8">
      <c r="H107" s="178" t="s">
        <v>4013</v>
      </c>
    </row>
    <row r="108" spans="8:8">
      <c r="H108" s="178" t="s">
        <v>4014</v>
      </c>
    </row>
    <row r="109" spans="8:8">
      <c r="H109" s="178" t="s">
        <v>4015</v>
      </c>
    </row>
    <row r="110" spans="8:8" ht="36">
      <c r="H110" s="179" t="s">
        <v>4016</v>
      </c>
    </row>
    <row r="111" spans="8:8">
      <c r="H111" s="178" t="s">
        <v>4017</v>
      </c>
    </row>
    <row r="112" spans="8:8">
      <c r="H112" s="178" t="s">
        <v>4018</v>
      </c>
    </row>
    <row r="113" spans="8:8">
      <c r="H113" s="178" t="s">
        <v>4019</v>
      </c>
    </row>
    <row r="114" spans="8:8">
      <c r="H114" s="178" t="s">
        <v>4020</v>
      </c>
    </row>
    <row r="115" spans="8:8">
      <c r="H115" s="178" t="s">
        <v>4021</v>
      </c>
    </row>
    <row r="116" spans="8:8">
      <c r="H116" s="178" t="s">
        <v>4022</v>
      </c>
    </row>
    <row r="117" spans="8:8" ht="24">
      <c r="H117" s="178" t="s">
        <v>4023</v>
      </c>
    </row>
    <row r="118" spans="8:8">
      <c r="H118" s="178" t="s">
        <v>4024</v>
      </c>
    </row>
    <row r="119" spans="8:8" ht="24">
      <c r="H119" s="178" t="s">
        <v>4025</v>
      </c>
    </row>
    <row r="120" spans="8:8">
      <c r="H120" s="178" t="s">
        <v>4026</v>
      </c>
    </row>
    <row r="121" spans="8:8">
      <c r="H121" s="178" t="s">
        <v>4027</v>
      </c>
    </row>
    <row r="122" spans="8:8" ht="36">
      <c r="H122" s="178" t="s">
        <v>4028</v>
      </c>
    </row>
    <row r="123" spans="8:8">
      <c r="H123" s="178" t="s">
        <v>4029</v>
      </c>
    </row>
    <row r="124" spans="8:8">
      <c r="H124" s="178" t="s">
        <v>4030</v>
      </c>
    </row>
    <row r="125" spans="8:8">
      <c r="H125" s="178" t="s">
        <v>4031</v>
      </c>
    </row>
    <row r="126" spans="8:8">
      <c r="H126" s="178" t="s">
        <v>4032</v>
      </c>
    </row>
    <row r="127" spans="8:8">
      <c r="H127" s="178" t="s">
        <v>4033</v>
      </c>
    </row>
    <row r="128" spans="8:8" ht="24">
      <c r="H128" s="178" t="s">
        <v>4034</v>
      </c>
    </row>
    <row r="129" spans="8:8">
      <c r="H129" s="178" t="s">
        <v>4035</v>
      </c>
    </row>
    <row r="130" spans="8:8">
      <c r="H130" s="178" t="s">
        <v>4036</v>
      </c>
    </row>
    <row r="131" spans="8:8">
      <c r="H131" s="179" t="s">
        <v>4037</v>
      </c>
    </row>
    <row r="132" spans="8:8" ht="24">
      <c r="H132" s="178" t="s">
        <v>4038</v>
      </c>
    </row>
    <row r="133" spans="8:8">
      <c r="H133" s="178" t="s">
        <v>4039</v>
      </c>
    </row>
    <row r="134" spans="8:8">
      <c r="H134" s="178" t="s">
        <v>4040</v>
      </c>
    </row>
    <row r="135" spans="8:8">
      <c r="H135" s="178" t="s">
        <v>4041</v>
      </c>
    </row>
    <row r="136" spans="8:8">
      <c r="H136" s="178" t="s">
        <v>4042</v>
      </c>
    </row>
    <row r="137" spans="8:8">
      <c r="H137" s="178" t="s">
        <v>4043</v>
      </c>
    </row>
    <row r="138" spans="8:8">
      <c r="H138" s="178" t="s">
        <v>4044</v>
      </c>
    </row>
    <row r="139" spans="8:8" ht="24">
      <c r="H139" s="178" t="s">
        <v>4045</v>
      </c>
    </row>
    <row r="140" spans="8:8">
      <c r="H140" s="178" t="s">
        <v>4046</v>
      </c>
    </row>
    <row r="141" spans="8:8">
      <c r="H141" s="179" t="s">
        <v>4047</v>
      </c>
    </row>
    <row r="142" spans="8:8">
      <c r="H142" s="178" t="s">
        <v>4048</v>
      </c>
    </row>
    <row r="143" spans="8:8">
      <c r="H143" s="178" t="s">
        <v>4049</v>
      </c>
    </row>
    <row r="144" spans="8:8">
      <c r="H144" s="178" t="s">
        <v>4050</v>
      </c>
    </row>
    <row r="145" spans="8:8" ht="36">
      <c r="H145" s="178" t="s">
        <v>4051</v>
      </c>
    </row>
    <row r="146" spans="8:8" ht="24">
      <c r="H146" s="178" t="s">
        <v>4052</v>
      </c>
    </row>
    <row r="147" spans="8:8">
      <c r="H147" s="178" t="s">
        <v>4053</v>
      </c>
    </row>
    <row r="148" spans="8:8">
      <c r="H148" s="178" t="s">
        <v>4054</v>
      </c>
    </row>
    <row r="149" spans="8:8">
      <c r="H149" s="178" t="s">
        <v>4055</v>
      </c>
    </row>
    <row r="150" spans="8:8">
      <c r="H150" s="178" t="s">
        <v>4056</v>
      </c>
    </row>
    <row r="151" spans="8:8">
      <c r="H151" s="179" t="s">
        <v>4057</v>
      </c>
    </row>
    <row r="152" spans="8:8">
      <c r="H152" s="178" t="s">
        <v>4058</v>
      </c>
    </row>
    <row r="153" spans="8:8">
      <c r="H153" s="178" t="s">
        <v>4059</v>
      </c>
    </row>
    <row r="154" spans="8:8">
      <c r="H154" s="178" t="s">
        <v>4060</v>
      </c>
    </row>
    <row r="155" spans="8:8">
      <c r="H155" s="178" t="s">
        <v>4061</v>
      </c>
    </row>
    <row r="156" spans="8:8">
      <c r="H156" s="178" t="s">
        <v>4062</v>
      </c>
    </row>
    <row r="157" spans="8:8">
      <c r="H157" s="178" t="s">
        <v>4063</v>
      </c>
    </row>
    <row r="158" spans="8:8" ht="24">
      <c r="H158" s="178" t="s">
        <v>4064</v>
      </c>
    </row>
    <row r="159" spans="8:8" ht="24">
      <c r="H159" s="178" t="s">
        <v>4065</v>
      </c>
    </row>
    <row r="160" spans="8:8">
      <c r="H160" s="178" t="s">
        <v>4066</v>
      </c>
    </row>
    <row r="161" spans="8:8">
      <c r="H161" s="178" t="s">
        <v>4067</v>
      </c>
    </row>
    <row r="162" spans="8:8">
      <c r="H162" s="178" t="s">
        <v>4068</v>
      </c>
    </row>
    <row r="163" spans="8:8">
      <c r="H163" s="178" t="s">
        <v>4069</v>
      </c>
    </row>
    <row r="164" spans="8:8" ht="24">
      <c r="H164" s="178" t="s">
        <v>4070</v>
      </c>
    </row>
    <row r="165" spans="8:8">
      <c r="H165" s="178" t="s">
        <v>4071</v>
      </c>
    </row>
    <row r="166" spans="8:8" ht="36">
      <c r="H166" s="178" t="s">
        <v>4072</v>
      </c>
    </row>
    <row r="167" spans="8:8">
      <c r="H167" s="178" t="s">
        <v>4073</v>
      </c>
    </row>
    <row r="168" spans="8:8">
      <c r="H168" s="178" t="s">
        <v>4074</v>
      </c>
    </row>
    <row r="169" spans="8:8">
      <c r="H169" s="178" t="s">
        <v>4075</v>
      </c>
    </row>
    <row r="170" spans="8:8">
      <c r="H170" s="178" t="s">
        <v>4076</v>
      </c>
    </row>
    <row r="171" spans="8:8" ht="36">
      <c r="H171" s="178" t="s">
        <v>4077</v>
      </c>
    </row>
    <row r="172" spans="8:8">
      <c r="H172" s="178" t="s">
        <v>4078</v>
      </c>
    </row>
    <row r="173" spans="8:8" ht="24">
      <c r="H173" s="178" t="s">
        <v>4079</v>
      </c>
    </row>
    <row r="174" spans="8:8">
      <c r="H174" s="178" t="s">
        <v>4080</v>
      </c>
    </row>
    <row r="175" spans="8:8">
      <c r="H175" s="178" t="s">
        <v>4081</v>
      </c>
    </row>
    <row r="176" spans="8:8">
      <c r="H176" s="178" t="s">
        <v>4082</v>
      </c>
    </row>
    <row r="177" spans="8:8">
      <c r="H177" s="178" t="s">
        <v>4083</v>
      </c>
    </row>
    <row r="178" spans="8:8">
      <c r="H178" s="178" t="s">
        <v>4084</v>
      </c>
    </row>
    <row r="179" spans="8:8">
      <c r="H179" s="178" t="s">
        <v>4085</v>
      </c>
    </row>
    <row r="180" spans="8:8">
      <c r="H180" s="178" t="s">
        <v>4086</v>
      </c>
    </row>
    <row r="181" spans="8:8">
      <c r="H181" s="178" t="s">
        <v>4087</v>
      </c>
    </row>
    <row r="182" spans="8:8" ht="24">
      <c r="H182" s="178" t="s">
        <v>4088</v>
      </c>
    </row>
    <row r="183" spans="8:8">
      <c r="H183" s="178" t="s">
        <v>4089</v>
      </c>
    </row>
    <row r="184" spans="8:8">
      <c r="H184" s="178" t="s">
        <v>4090</v>
      </c>
    </row>
    <row r="185" spans="8:8" ht="24">
      <c r="H185" s="178" t="s">
        <v>4091</v>
      </c>
    </row>
    <row r="186" spans="8:8">
      <c r="H186" s="178" t="s">
        <v>4092</v>
      </c>
    </row>
    <row r="187" spans="8:8" ht="24">
      <c r="H187" s="178" t="s">
        <v>4093</v>
      </c>
    </row>
    <row r="188" spans="8:8" ht="24">
      <c r="H188" s="178" t="s">
        <v>4094</v>
      </c>
    </row>
    <row r="189" spans="8:8">
      <c r="H189" s="178" t="s">
        <v>4095</v>
      </c>
    </row>
    <row r="190" spans="8:8" ht="36">
      <c r="H190" s="178" t="s">
        <v>4096</v>
      </c>
    </row>
    <row r="191" spans="8:8" ht="36">
      <c r="H191" s="178" t="s">
        <v>4097</v>
      </c>
    </row>
    <row r="192" spans="8:8" ht="48">
      <c r="H192" s="178" t="s">
        <v>4098</v>
      </c>
    </row>
    <row r="193" spans="8:8">
      <c r="H193" s="178" t="s">
        <v>4099</v>
      </c>
    </row>
    <row r="194" spans="8:8">
      <c r="H194" s="178" t="s">
        <v>4100</v>
      </c>
    </row>
    <row r="195" spans="8:8" ht="24">
      <c r="H195" s="178" t="s">
        <v>4101</v>
      </c>
    </row>
    <row r="196" spans="8:8">
      <c r="H196" s="178" t="s">
        <v>4102</v>
      </c>
    </row>
    <row r="197" spans="8:8">
      <c r="H197" s="178" t="s">
        <v>4103</v>
      </c>
    </row>
    <row r="198" spans="8:8">
      <c r="H198" s="178" t="s">
        <v>4104</v>
      </c>
    </row>
    <row r="199" spans="8:8">
      <c r="H199" s="178" t="s">
        <v>4105</v>
      </c>
    </row>
    <row r="200" spans="8:8" ht="24">
      <c r="H200" s="178" t="s">
        <v>4106</v>
      </c>
    </row>
    <row r="201" spans="8:8">
      <c r="H201" s="178" t="s">
        <v>4107</v>
      </c>
    </row>
    <row r="202" spans="8:8" ht="36">
      <c r="H202" s="178" t="s">
        <v>4108</v>
      </c>
    </row>
    <row r="203" spans="8:8">
      <c r="H203" s="178" t="s">
        <v>4109</v>
      </c>
    </row>
    <row r="204" spans="8:8">
      <c r="H204" s="178" t="s">
        <v>4110</v>
      </c>
    </row>
    <row r="205" spans="8:8" ht="24">
      <c r="H205" s="178" t="s">
        <v>4111</v>
      </c>
    </row>
    <row r="206" spans="8:8">
      <c r="H206" s="178" t="s">
        <v>4112</v>
      </c>
    </row>
    <row r="207" spans="8:8" ht="60">
      <c r="H207" s="178" t="s">
        <v>4113</v>
      </c>
    </row>
    <row r="208" spans="8:8">
      <c r="H208" s="178" t="s">
        <v>4114</v>
      </c>
    </row>
    <row r="209" spans="8:8" ht="24">
      <c r="H209" s="178" t="s">
        <v>4115</v>
      </c>
    </row>
    <row r="210" spans="8:8">
      <c r="H210" s="178" t="s">
        <v>4116</v>
      </c>
    </row>
    <row r="211" spans="8:8">
      <c r="H211" s="178" t="s">
        <v>4117</v>
      </c>
    </row>
    <row r="212" spans="8:8" ht="48">
      <c r="H212" s="178" t="s">
        <v>4118</v>
      </c>
    </row>
    <row r="213" spans="8:8">
      <c r="H213" s="178" t="s">
        <v>4119</v>
      </c>
    </row>
    <row r="214" spans="8:8">
      <c r="H214" s="178" t="s">
        <v>4120</v>
      </c>
    </row>
    <row r="215" spans="8:8" ht="36">
      <c r="H215" s="178" t="s">
        <v>4121</v>
      </c>
    </row>
    <row r="216" spans="8:8">
      <c r="H216" s="178" t="s">
        <v>4122</v>
      </c>
    </row>
    <row r="217" spans="8:8">
      <c r="H217" s="178" t="s">
        <v>4123</v>
      </c>
    </row>
    <row r="218" spans="8:8">
      <c r="H218" s="178" t="s">
        <v>4124</v>
      </c>
    </row>
    <row r="219" spans="8:8">
      <c r="H219" s="178" t="s">
        <v>4125</v>
      </c>
    </row>
    <row r="220" spans="8:8">
      <c r="H220" s="178" t="s">
        <v>4126</v>
      </c>
    </row>
    <row r="221" spans="8:8" ht="36">
      <c r="H221" s="178" t="s">
        <v>4127</v>
      </c>
    </row>
    <row r="222" spans="8:8">
      <c r="H222" s="178" t="s">
        <v>4128</v>
      </c>
    </row>
    <row r="223" spans="8:8">
      <c r="H223" s="178" t="s">
        <v>4129</v>
      </c>
    </row>
    <row r="224" spans="8:8">
      <c r="H224" s="178" t="s">
        <v>4130</v>
      </c>
    </row>
    <row r="225" spans="8:8">
      <c r="H225" s="178" t="s">
        <v>4131</v>
      </c>
    </row>
    <row r="226" spans="8:8">
      <c r="H226" s="178" t="s">
        <v>4132</v>
      </c>
    </row>
    <row r="227" spans="8:8" ht="24">
      <c r="H227" s="178" t="s">
        <v>4133</v>
      </c>
    </row>
    <row r="228" spans="8:8">
      <c r="H228" s="178" t="s">
        <v>4134</v>
      </c>
    </row>
    <row r="229" spans="8:8">
      <c r="H229" s="178" t="s">
        <v>4135</v>
      </c>
    </row>
    <row r="230" spans="8:8" ht="24">
      <c r="H230" s="178" t="s">
        <v>4136</v>
      </c>
    </row>
    <row r="231" spans="8:8" ht="36">
      <c r="H231" s="178" t="s">
        <v>4137</v>
      </c>
    </row>
    <row r="232" spans="8:8">
      <c r="H232" s="178" t="s">
        <v>4138</v>
      </c>
    </row>
    <row r="233" spans="8:8">
      <c r="H233" s="178" t="s">
        <v>4139</v>
      </c>
    </row>
    <row r="234" spans="8:8">
      <c r="H234" s="178" t="s">
        <v>4140</v>
      </c>
    </row>
    <row r="235" spans="8:8" ht="24">
      <c r="H235" s="178" t="s">
        <v>4141</v>
      </c>
    </row>
    <row r="236" spans="8:8" ht="24">
      <c r="H236" s="178" t="s">
        <v>4142</v>
      </c>
    </row>
    <row r="237" spans="8:8" ht="24">
      <c r="H237" s="178" t="s">
        <v>4143</v>
      </c>
    </row>
    <row r="238" spans="8:8" ht="48">
      <c r="H238" s="178" t="s">
        <v>4144</v>
      </c>
    </row>
    <row r="239" spans="8:8">
      <c r="H239" s="178" t="s">
        <v>4145</v>
      </c>
    </row>
    <row r="240" spans="8:8">
      <c r="H240" s="178" t="s">
        <v>4146</v>
      </c>
    </row>
    <row r="241" spans="8:8">
      <c r="H241" s="178" t="s">
        <v>4147</v>
      </c>
    </row>
    <row r="242" spans="8:8">
      <c r="H242" s="178" t="s">
        <v>4148</v>
      </c>
    </row>
    <row r="243" spans="8:8">
      <c r="H243" s="178" t="s">
        <v>4149</v>
      </c>
    </row>
    <row r="244" spans="8:8" ht="36">
      <c r="H244" s="178" t="s">
        <v>4150</v>
      </c>
    </row>
    <row r="245" spans="8:8" ht="36">
      <c r="H245" s="178" t="s">
        <v>4151</v>
      </c>
    </row>
    <row r="246" spans="8:8" ht="24">
      <c r="H246" s="178" t="s">
        <v>4152</v>
      </c>
    </row>
    <row r="247" spans="8:8" ht="24">
      <c r="H247" s="178" t="s">
        <v>4153</v>
      </c>
    </row>
    <row r="248" spans="8:8">
      <c r="H248" s="178" t="s">
        <v>4154</v>
      </c>
    </row>
    <row r="249" spans="8:8">
      <c r="H249" s="178" t="s">
        <v>4155</v>
      </c>
    </row>
    <row r="250" spans="8:8">
      <c r="H250" s="178" t="s">
        <v>4156</v>
      </c>
    </row>
  </sheetData>
  <sheetProtection algorithmName="SHA-512" hashValue="0eg9Iwl3YM8DvR4Pt2m4+oQffbfeR6pTW9e5rlBHu3+oty6ZaahtfHs6XWbq/KN1ggqGVECRTR2Wu5ZFG1Npmg==" saltValue="7WgWxK27M0FKW/NvQuyxfA==" spinCount="100000" sheet="1" objects="1" scenarios="1"/>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U250"/>
  <sheetViews>
    <sheetView topLeftCell="A2" workbookViewId="0">
      <selection activeCell="N2" sqref="N2"/>
    </sheetView>
  </sheetViews>
  <sheetFormatPr defaultRowHeight="15"/>
  <sheetData>
    <row r="1" spans="1:21" ht="327.75">
      <c r="A1" s="229" t="s">
        <v>4157</v>
      </c>
      <c r="B1" s="229" t="s">
        <v>4158</v>
      </c>
      <c r="C1" s="230" t="s">
        <v>4159</v>
      </c>
      <c r="D1" s="230" t="s">
        <v>4160</v>
      </c>
      <c r="E1" s="230" t="s">
        <v>4161</v>
      </c>
      <c r="F1" s="230" t="s">
        <v>4162</v>
      </c>
      <c r="G1" s="230" t="s">
        <v>4163</v>
      </c>
      <c r="H1" s="230" t="s">
        <v>4164</v>
      </c>
      <c r="I1" s="230" t="s">
        <v>4165</v>
      </c>
      <c r="J1" s="230" t="s">
        <v>4166</v>
      </c>
      <c r="K1" s="230" t="s">
        <v>4167</v>
      </c>
      <c r="L1" s="230" t="s">
        <v>4168</v>
      </c>
      <c r="M1" s="230" t="s">
        <v>4169</v>
      </c>
      <c r="N1" s="253" t="s">
        <v>4170</v>
      </c>
      <c r="O1" s="230" t="s">
        <v>4171</v>
      </c>
      <c r="P1" s="230" t="s">
        <v>4172</v>
      </c>
      <c r="Q1" s="230" t="s">
        <v>4173</v>
      </c>
      <c r="R1" s="230" t="s">
        <v>4174</v>
      </c>
      <c r="S1" s="230" t="s">
        <v>4175</v>
      </c>
      <c r="T1" s="231" t="s">
        <v>4176</v>
      </c>
      <c r="U1" s="230" t="s">
        <v>4177</v>
      </c>
    </row>
    <row r="2" spans="1:21" ht="327.75">
      <c r="A2" s="232" t="s">
        <v>3865</v>
      </c>
      <c r="B2" s="233" t="s">
        <v>4178</v>
      </c>
      <c r="C2" s="234" t="s">
        <v>4179</v>
      </c>
      <c r="D2" s="213">
        <v>1</v>
      </c>
      <c r="E2" s="213" t="s">
        <v>4180</v>
      </c>
      <c r="F2" s="235">
        <v>45017</v>
      </c>
      <c r="G2" s="236" t="s">
        <v>88</v>
      </c>
      <c r="H2" s="237" t="s">
        <v>4181</v>
      </c>
      <c r="I2" s="237" t="s">
        <v>4182</v>
      </c>
      <c r="J2" s="237" t="s">
        <v>4183</v>
      </c>
      <c r="K2" s="237" t="s">
        <v>4184</v>
      </c>
      <c r="L2" s="237" t="s">
        <v>4185</v>
      </c>
      <c r="M2" s="237" t="s">
        <v>4186</v>
      </c>
      <c r="N2" s="237" t="s">
        <v>4187</v>
      </c>
      <c r="O2" s="237" t="s">
        <v>4188</v>
      </c>
      <c r="P2" s="237" t="s">
        <v>3841</v>
      </c>
      <c r="Q2" s="237" t="s">
        <v>4189</v>
      </c>
      <c r="R2" s="236" t="s">
        <v>4190</v>
      </c>
      <c r="S2" s="237" t="s">
        <v>4191</v>
      </c>
      <c r="T2" s="237" t="s">
        <v>4192</v>
      </c>
      <c r="U2" s="236" t="s">
        <v>4190</v>
      </c>
    </row>
    <row r="3" spans="1:21" ht="409.5">
      <c r="A3" s="232" t="s">
        <v>3873</v>
      </c>
      <c r="B3" s="233" t="s">
        <v>4193</v>
      </c>
      <c r="C3" s="234" t="s">
        <v>4194</v>
      </c>
      <c r="D3" s="213">
        <v>2</v>
      </c>
      <c r="E3" s="213" t="s">
        <v>4195</v>
      </c>
      <c r="F3" s="237"/>
      <c r="G3" s="237" t="s">
        <v>90</v>
      </c>
      <c r="H3" s="237" t="s">
        <v>4196</v>
      </c>
      <c r="I3" s="237" t="s">
        <v>4197</v>
      </c>
      <c r="J3" s="237" t="s">
        <v>4198</v>
      </c>
      <c r="K3" s="237" t="s">
        <v>4199</v>
      </c>
      <c r="L3" s="237" t="s">
        <v>4200</v>
      </c>
      <c r="M3" s="237" t="s">
        <v>4201</v>
      </c>
      <c r="N3" s="237" t="s">
        <v>4202</v>
      </c>
      <c r="O3" s="237" t="s">
        <v>4203</v>
      </c>
      <c r="P3" s="237" t="s">
        <v>4204</v>
      </c>
      <c r="Q3" s="237" t="s">
        <v>4205</v>
      </c>
      <c r="R3" s="237" t="s">
        <v>4206</v>
      </c>
      <c r="S3" s="237" t="s">
        <v>4207</v>
      </c>
      <c r="T3" s="237" t="s">
        <v>4208</v>
      </c>
      <c r="U3" s="237" t="s">
        <v>4206</v>
      </c>
    </row>
    <row r="4" spans="1:21" ht="409.5">
      <c r="A4" s="232" t="s">
        <v>3881</v>
      </c>
      <c r="B4" s="233" t="s">
        <v>4209</v>
      </c>
      <c r="C4" s="234" t="s">
        <v>4210</v>
      </c>
      <c r="D4" s="213">
        <v>3</v>
      </c>
      <c r="E4" s="237"/>
      <c r="F4" s="237"/>
      <c r="G4" s="237" t="s">
        <v>92</v>
      </c>
      <c r="H4" s="237" t="s">
        <v>4211</v>
      </c>
      <c r="I4" s="237" t="s">
        <v>4212</v>
      </c>
      <c r="J4" s="237" t="s">
        <v>4213</v>
      </c>
      <c r="K4" s="237" t="s">
        <v>4214</v>
      </c>
      <c r="L4" s="237" t="s">
        <v>4215</v>
      </c>
      <c r="M4" s="237" t="s">
        <v>4216</v>
      </c>
      <c r="N4" s="237" t="s">
        <v>4217</v>
      </c>
      <c r="O4" s="237"/>
      <c r="P4" s="237" t="s">
        <v>4217</v>
      </c>
      <c r="Q4" s="237" t="s">
        <v>4218</v>
      </c>
      <c r="R4" s="237"/>
      <c r="S4" s="237" t="s">
        <v>4219</v>
      </c>
      <c r="T4" s="237" t="s">
        <v>4220</v>
      </c>
      <c r="U4" s="237"/>
    </row>
    <row r="5" spans="1:21" ht="337.5">
      <c r="A5" s="232" t="s">
        <v>3888</v>
      </c>
      <c r="B5" s="233" t="s">
        <v>4221</v>
      </c>
      <c r="C5" s="234" t="s">
        <v>4222</v>
      </c>
      <c r="D5" s="213">
        <v>4</v>
      </c>
      <c r="E5" s="237"/>
      <c r="F5" s="237"/>
      <c r="G5" s="237" t="s">
        <v>3889</v>
      </c>
      <c r="H5" s="237" t="s">
        <v>4223</v>
      </c>
      <c r="I5" s="237" t="s">
        <v>106</v>
      </c>
      <c r="J5" s="237"/>
      <c r="K5" s="237" t="s">
        <v>4224</v>
      </c>
      <c r="L5" s="237" t="s">
        <v>4225</v>
      </c>
      <c r="M5" s="237" t="s">
        <v>4226</v>
      </c>
      <c r="N5" s="237" t="s">
        <v>4227</v>
      </c>
      <c r="O5" s="237"/>
      <c r="P5" s="237" t="s">
        <v>4227</v>
      </c>
      <c r="Q5" s="237"/>
      <c r="R5" s="237"/>
      <c r="S5" s="237"/>
      <c r="T5" s="237" t="s">
        <v>4228</v>
      </c>
      <c r="U5" s="237"/>
    </row>
    <row r="6" spans="1:21" ht="171">
      <c r="A6" s="232" t="s">
        <v>3895</v>
      </c>
      <c r="B6" s="233" t="s">
        <v>4229</v>
      </c>
      <c r="C6" s="234" t="s">
        <v>4230</v>
      </c>
      <c r="D6" s="213">
        <v>5</v>
      </c>
      <c r="E6" s="237"/>
      <c r="F6" s="237"/>
      <c r="G6" s="237" t="s">
        <v>3896</v>
      </c>
      <c r="H6" s="237"/>
      <c r="I6" s="237"/>
      <c r="J6" s="237"/>
      <c r="K6" s="237"/>
      <c r="L6" s="237"/>
      <c r="M6" s="237"/>
      <c r="N6" s="237"/>
      <c r="O6" s="237"/>
      <c r="P6" s="237" t="s">
        <v>4231</v>
      </c>
      <c r="Q6" s="237"/>
      <c r="R6" s="237"/>
      <c r="S6" s="237"/>
      <c r="T6" s="237"/>
      <c r="U6" s="237"/>
    </row>
    <row r="7" spans="1:21" ht="178.5">
      <c r="A7" s="232" t="s">
        <v>3900</v>
      </c>
      <c r="B7" s="233" t="s">
        <v>4232</v>
      </c>
      <c r="C7" s="234" t="s">
        <v>4233</v>
      </c>
      <c r="D7" s="213">
        <v>6</v>
      </c>
      <c r="E7" s="237"/>
      <c r="F7" s="237"/>
      <c r="G7" s="237" t="s">
        <v>95</v>
      </c>
      <c r="H7" s="237"/>
      <c r="I7" s="237"/>
      <c r="J7" s="237"/>
      <c r="K7" s="237"/>
      <c r="L7" s="237"/>
      <c r="M7" s="237"/>
      <c r="N7" s="237"/>
      <c r="O7" s="237"/>
      <c r="P7" s="237"/>
      <c r="Q7" s="237"/>
      <c r="R7" s="237"/>
      <c r="S7" s="237"/>
      <c r="T7" s="237"/>
      <c r="U7" s="237"/>
    </row>
    <row r="8" spans="1:21" ht="51">
      <c r="A8" s="232" t="s">
        <v>3904</v>
      </c>
      <c r="B8" s="233" t="s">
        <v>4234</v>
      </c>
      <c r="C8" s="234" t="s">
        <v>4235</v>
      </c>
      <c r="D8" s="213">
        <v>7</v>
      </c>
      <c r="E8" s="237"/>
      <c r="F8" s="237"/>
      <c r="G8" s="237" t="s">
        <v>100</v>
      </c>
      <c r="H8" s="237"/>
      <c r="I8" s="237"/>
      <c r="J8" s="237"/>
      <c r="K8" s="237"/>
      <c r="L8" s="237"/>
      <c r="M8" s="237"/>
      <c r="N8" s="237"/>
      <c r="O8" s="237"/>
      <c r="P8" s="237"/>
      <c r="Q8" s="237"/>
      <c r="R8" s="237"/>
      <c r="S8" s="237"/>
      <c r="T8" s="237"/>
      <c r="U8" s="237"/>
    </row>
    <row r="9" spans="1:21" ht="76.5">
      <c r="A9" s="232" t="s">
        <v>3907</v>
      </c>
      <c r="B9" s="233" t="s">
        <v>4236</v>
      </c>
      <c r="C9" s="234" t="s">
        <v>4237</v>
      </c>
      <c r="D9" s="213">
        <v>8</v>
      </c>
      <c r="E9" s="237"/>
      <c r="F9" s="237"/>
      <c r="G9" s="237" t="s">
        <v>104</v>
      </c>
      <c r="H9" s="237"/>
      <c r="I9" s="237"/>
      <c r="J9" s="237"/>
      <c r="K9" s="237"/>
      <c r="L9" s="237"/>
      <c r="M9" s="237"/>
      <c r="N9" s="237"/>
      <c r="O9" s="237"/>
      <c r="P9" s="237"/>
      <c r="Q9" s="237"/>
      <c r="R9" s="237"/>
      <c r="S9" s="237"/>
      <c r="T9" s="237"/>
      <c r="U9" s="237"/>
    </row>
    <row r="10" spans="1:21" ht="63.75">
      <c r="A10" s="232" t="s">
        <v>3910</v>
      </c>
      <c r="B10" s="233" t="s">
        <v>4238</v>
      </c>
      <c r="C10" s="234" t="s">
        <v>4239</v>
      </c>
      <c r="D10" s="213">
        <v>8</v>
      </c>
      <c r="E10" s="237"/>
      <c r="F10" s="237"/>
      <c r="G10" s="237" t="s">
        <v>102</v>
      </c>
      <c r="H10" s="237"/>
      <c r="I10" s="237"/>
      <c r="J10" s="237"/>
      <c r="K10" s="237"/>
      <c r="L10" s="237"/>
      <c r="M10" s="237"/>
      <c r="N10" s="237"/>
      <c r="O10" s="237"/>
      <c r="P10" s="237"/>
      <c r="Q10" s="237"/>
      <c r="R10" s="237"/>
      <c r="S10" s="237"/>
      <c r="T10" s="237"/>
      <c r="U10" s="237"/>
    </row>
    <row r="11" spans="1:21" ht="76.5">
      <c r="A11" s="232" t="s">
        <v>3913</v>
      </c>
      <c r="B11" s="233" t="s">
        <v>4240</v>
      </c>
      <c r="C11" s="234" t="s">
        <v>4241</v>
      </c>
      <c r="D11" s="213">
        <v>8</v>
      </c>
      <c r="E11" s="237"/>
      <c r="F11" s="237"/>
      <c r="G11" s="237" t="s">
        <v>106</v>
      </c>
      <c r="H11" s="237"/>
      <c r="I11" s="237"/>
      <c r="J11" s="237"/>
      <c r="K11" s="237"/>
      <c r="L11" s="237"/>
      <c r="M11" s="237"/>
      <c r="N11" s="237"/>
      <c r="O11" s="237"/>
      <c r="P11" s="237"/>
      <c r="Q11" s="237"/>
      <c r="R11" s="237"/>
      <c r="S11" s="237"/>
      <c r="T11" s="237"/>
      <c r="U11" s="237"/>
    </row>
    <row r="12" spans="1:21" ht="63.75">
      <c r="A12" s="232" t="s">
        <v>3916</v>
      </c>
      <c r="B12" s="233" t="s">
        <v>4242</v>
      </c>
      <c r="C12" s="234" t="s">
        <v>4243</v>
      </c>
      <c r="D12" s="213">
        <v>8</v>
      </c>
      <c r="E12" s="237"/>
      <c r="F12" s="237"/>
      <c r="G12" s="237"/>
      <c r="H12" s="237"/>
      <c r="I12" s="237"/>
      <c r="J12" s="237"/>
      <c r="K12" s="237"/>
      <c r="L12" s="237"/>
      <c r="M12" s="237"/>
      <c r="N12" s="237"/>
      <c r="O12" s="237"/>
      <c r="P12" s="237"/>
      <c r="Q12" s="237"/>
      <c r="R12" s="237"/>
      <c r="S12" s="237"/>
      <c r="T12" s="237"/>
      <c r="U12" s="237"/>
    </row>
    <row r="13" spans="1:21" ht="63.75">
      <c r="A13" s="232" t="s">
        <v>3919</v>
      </c>
      <c r="B13" s="233" t="s">
        <v>4244</v>
      </c>
      <c r="C13" s="234" t="s">
        <v>4245</v>
      </c>
      <c r="D13" s="213">
        <v>8</v>
      </c>
      <c r="E13" s="237"/>
      <c r="F13" s="237"/>
      <c r="G13" s="237"/>
      <c r="H13" s="237"/>
      <c r="I13" s="237"/>
      <c r="J13" s="237"/>
      <c r="K13" s="237"/>
      <c r="L13" s="237"/>
      <c r="M13" s="237"/>
      <c r="N13" s="237"/>
      <c r="O13" s="237"/>
      <c r="P13" s="237"/>
      <c r="Q13" s="237"/>
      <c r="R13" s="237"/>
      <c r="S13" s="237"/>
      <c r="T13" s="237"/>
      <c r="U13" s="237"/>
    </row>
    <row r="14" spans="1:21" ht="63.75">
      <c r="A14" s="232" t="s">
        <v>3920</v>
      </c>
      <c r="B14" s="233" t="s">
        <v>4246</v>
      </c>
      <c r="C14" s="234" t="s">
        <v>4247</v>
      </c>
      <c r="D14" s="213">
        <v>8</v>
      </c>
      <c r="E14" s="237"/>
      <c r="F14" s="237"/>
      <c r="G14" s="237"/>
      <c r="H14" s="237"/>
      <c r="I14" s="237"/>
      <c r="J14" s="237"/>
      <c r="K14" s="237"/>
      <c r="L14" s="237"/>
      <c r="M14" s="237"/>
      <c r="N14" s="237"/>
      <c r="O14" s="237"/>
      <c r="P14" s="237"/>
      <c r="Q14" s="237"/>
      <c r="R14" s="237"/>
      <c r="S14" s="237"/>
      <c r="T14" s="237"/>
      <c r="U14" s="237"/>
    </row>
    <row r="15" spans="1:21">
      <c r="A15" s="232" t="s">
        <v>3921</v>
      </c>
      <c r="B15" s="233" t="s">
        <v>4248</v>
      </c>
      <c r="C15" s="238"/>
      <c r="D15" s="213"/>
      <c r="E15" s="237"/>
      <c r="F15" s="237"/>
      <c r="G15" s="237"/>
      <c r="H15" s="237"/>
      <c r="I15" s="237"/>
      <c r="J15" s="237"/>
      <c r="K15" s="237"/>
      <c r="L15" s="237"/>
      <c r="M15" s="237"/>
      <c r="N15" s="237"/>
      <c r="O15" s="237"/>
      <c r="P15" s="237"/>
      <c r="Q15" s="237"/>
      <c r="R15" s="237"/>
      <c r="S15" s="237"/>
      <c r="T15" s="237"/>
      <c r="U15" s="237"/>
    </row>
    <row r="16" spans="1:21" ht="24">
      <c r="A16" s="232" t="s">
        <v>3922</v>
      </c>
      <c r="B16" s="233" t="s">
        <v>4249</v>
      </c>
      <c r="C16" s="237"/>
      <c r="D16" s="237"/>
      <c r="E16" s="237"/>
      <c r="F16" s="237"/>
      <c r="G16" s="237"/>
      <c r="H16" s="237"/>
      <c r="I16" s="237"/>
      <c r="J16" s="237"/>
      <c r="K16" s="237"/>
      <c r="L16" s="237"/>
      <c r="M16" s="237"/>
      <c r="N16" s="237"/>
      <c r="O16" s="237"/>
      <c r="P16" s="237"/>
      <c r="Q16" s="237"/>
      <c r="R16" s="237"/>
      <c r="S16" s="237"/>
      <c r="T16" s="237"/>
      <c r="U16" s="237"/>
    </row>
    <row r="17" spans="1:21">
      <c r="A17" s="232" t="s">
        <v>3923</v>
      </c>
      <c r="B17" s="233" t="s">
        <v>4250</v>
      </c>
      <c r="C17" s="237"/>
      <c r="D17" s="237"/>
      <c r="E17" s="237"/>
      <c r="F17" s="237"/>
      <c r="G17" s="237"/>
      <c r="H17" s="237"/>
      <c r="I17" s="237"/>
      <c r="J17" s="237"/>
      <c r="K17" s="237"/>
      <c r="L17" s="237"/>
      <c r="M17" s="237"/>
      <c r="N17" s="237"/>
      <c r="O17" s="237"/>
      <c r="P17" s="237"/>
      <c r="Q17" s="237"/>
      <c r="R17" s="237"/>
      <c r="S17" s="237"/>
      <c r="T17" s="237"/>
      <c r="U17" s="237"/>
    </row>
    <row r="18" spans="1:21">
      <c r="A18" s="232" t="s">
        <v>3924</v>
      </c>
      <c r="B18" s="233" t="s">
        <v>4251</v>
      </c>
      <c r="C18" s="237"/>
      <c r="D18" s="237"/>
      <c r="E18" s="237"/>
      <c r="F18" s="237"/>
      <c r="G18" s="237"/>
      <c r="H18" s="237"/>
      <c r="I18" s="237"/>
      <c r="J18" s="237"/>
      <c r="K18" s="237"/>
      <c r="L18" s="237"/>
      <c r="M18" s="237"/>
      <c r="N18" s="237"/>
      <c r="O18" s="237"/>
      <c r="P18" s="237"/>
      <c r="Q18" s="237"/>
      <c r="R18" s="237"/>
      <c r="S18" s="237"/>
      <c r="T18" s="237"/>
      <c r="U18" s="237"/>
    </row>
    <row r="19" spans="1:21" ht="24">
      <c r="A19" s="232" t="s">
        <v>3925</v>
      </c>
      <c r="B19" s="233" t="s">
        <v>4252</v>
      </c>
      <c r="C19" s="237"/>
      <c r="D19" s="237"/>
      <c r="E19" s="237"/>
      <c r="F19" s="237"/>
      <c r="G19" s="237"/>
      <c r="H19" s="237"/>
      <c r="I19" s="237"/>
      <c r="J19" s="237"/>
      <c r="K19" s="237"/>
      <c r="L19" s="237"/>
      <c r="M19" s="237"/>
      <c r="N19" s="237"/>
      <c r="O19" s="237"/>
      <c r="P19" s="237"/>
      <c r="Q19" s="237"/>
      <c r="R19" s="237"/>
      <c r="S19" s="237"/>
      <c r="T19" s="237"/>
      <c r="U19" s="237"/>
    </row>
    <row r="20" spans="1:21">
      <c r="A20" s="232" t="s">
        <v>3926</v>
      </c>
      <c r="B20" s="233" t="s">
        <v>4253</v>
      </c>
      <c r="C20" s="237"/>
      <c r="D20" s="237"/>
      <c r="E20" s="237"/>
      <c r="F20" s="237"/>
      <c r="G20" s="237"/>
      <c r="H20" s="237"/>
      <c r="I20" s="237"/>
      <c r="J20" s="237"/>
      <c r="K20" s="237"/>
      <c r="L20" s="237"/>
      <c r="M20" s="237"/>
      <c r="N20" s="237"/>
      <c r="O20" s="237"/>
      <c r="P20" s="237"/>
      <c r="Q20" s="237"/>
      <c r="R20" s="237"/>
      <c r="S20" s="237"/>
      <c r="T20" s="237"/>
      <c r="U20" s="237"/>
    </row>
    <row r="21" spans="1:21">
      <c r="A21" s="232" t="s">
        <v>3927</v>
      </c>
      <c r="B21" s="233" t="s">
        <v>4254</v>
      </c>
      <c r="C21" s="237"/>
      <c r="D21" s="237"/>
      <c r="E21" s="237"/>
      <c r="F21" s="237"/>
      <c r="G21" s="237"/>
      <c r="H21" s="237"/>
      <c r="I21" s="237"/>
      <c r="J21" s="237"/>
      <c r="K21" s="237"/>
      <c r="L21" s="237"/>
      <c r="M21" s="237"/>
      <c r="N21" s="237"/>
      <c r="O21" s="237"/>
      <c r="P21" s="237"/>
      <c r="Q21" s="237"/>
      <c r="R21" s="237"/>
      <c r="S21" s="237"/>
      <c r="T21" s="237"/>
      <c r="U21" s="237"/>
    </row>
    <row r="22" spans="1:21">
      <c r="A22" s="232" t="s">
        <v>3928</v>
      </c>
      <c r="B22" s="233" t="s">
        <v>4255</v>
      </c>
      <c r="C22" s="237"/>
      <c r="D22" s="237"/>
      <c r="E22" s="237"/>
      <c r="F22" s="237"/>
      <c r="G22" s="237"/>
      <c r="H22" s="237"/>
      <c r="I22" s="237"/>
      <c r="J22" s="237"/>
      <c r="K22" s="237"/>
      <c r="L22" s="237"/>
      <c r="M22" s="237"/>
      <c r="N22" s="237"/>
      <c r="O22" s="237"/>
      <c r="P22" s="237"/>
      <c r="Q22" s="237"/>
      <c r="R22" s="237"/>
      <c r="S22" s="237"/>
      <c r="T22" s="237"/>
      <c r="U22" s="237"/>
    </row>
    <row r="23" spans="1:21">
      <c r="A23" s="232" t="s">
        <v>3929</v>
      </c>
      <c r="B23" s="233" t="s">
        <v>4256</v>
      </c>
      <c r="C23" s="237"/>
      <c r="D23" s="237"/>
      <c r="E23" s="237"/>
      <c r="F23" s="237"/>
      <c r="G23" s="237"/>
      <c r="H23" s="237"/>
      <c r="I23" s="237"/>
      <c r="J23" s="237"/>
      <c r="K23" s="237"/>
      <c r="L23" s="237"/>
      <c r="M23" s="237"/>
      <c r="N23" s="237"/>
      <c r="O23" s="237"/>
      <c r="P23" s="237"/>
      <c r="Q23" s="237"/>
      <c r="R23" s="237"/>
      <c r="S23" s="237"/>
      <c r="T23" s="237"/>
      <c r="U23" s="237"/>
    </row>
    <row r="24" spans="1:21">
      <c r="A24" s="232" t="s">
        <v>3930</v>
      </c>
      <c r="B24" s="233" t="s">
        <v>4257</v>
      </c>
      <c r="C24" s="237"/>
      <c r="D24" s="237"/>
      <c r="E24" s="237"/>
      <c r="F24" s="237"/>
      <c r="G24" s="237"/>
      <c r="H24" s="237"/>
      <c r="I24" s="237"/>
      <c r="J24" s="237"/>
      <c r="K24" s="237"/>
      <c r="L24" s="237"/>
      <c r="M24" s="237"/>
      <c r="N24" s="237"/>
      <c r="O24" s="237"/>
      <c r="P24" s="237"/>
      <c r="Q24" s="237"/>
      <c r="R24" s="237"/>
      <c r="S24" s="237"/>
      <c r="T24" s="237"/>
      <c r="U24" s="237"/>
    </row>
    <row r="25" spans="1:21">
      <c r="A25" s="232" t="s">
        <v>3931</v>
      </c>
      <c r="B25" s="233" t="s">
        <v>4258</v>
      </c>
      <c r="C25" s="237"/>
      <c r="D25" s="237"/>
      <c r="E25" s="237"/>
      <c r="F25" s="237"/>
      <c r="G25" s="237"/>
      <c r="H25" s="237"/>
      <c r="I25" s="237"/>
      <c r="J25" s="237"/>
      <c r="K25" s="237"/>
      <c r="L25" s="237"/>
      <c r="M25" s="237"/>
      <c r="N25" s="237"/>
      <c r="O25" s="237"/>
      <c r="P25" s="237"/>
      <c r="Q25" s="237"/>
      <c r="R25" s="237"/>
      <c r="S25" s="237"/>
      <c r="T25" s="237"/>
      <c r="U25" s="237"/>
    </row>
    <row r="26" spans="1:21">
      <c r="A26" s="232" t="s">
        <v>3932</v>
      </c>
      <c r="B26" s="233" t="s">
        <v>4259</v>
      </c>
      <c r="C26" s="237"/>
      <c r="D26" s="237"/>
      <c r="E26" s="237"/>
      <c r="F26" s="237"/>
      <c r="G26" s="237"/>
      <c r="H26" s="237"/>
      <c r="I26" s="237"/>
      <c r="J26" s="237"/>
      <c r="K26" s="237"/>
      <c r="L26" s="237"/>
      <c r="M26" s="237"/>
      <c r="N26" s="237"/>
      <c r="O26" s="237"/>
      <c r="P26" s="237"/>
      <c r="Q26" s="237"/>
      <c r="R26" s="237"/>
      <c r="S26" s="237"/>
      <c r="T26" s="237"/>
      <c r="U26" s="237"/>
    </row>
    <row r="27" spans="1:21" ht="48">
      <c r="A27" s="232" t="s">
        <v>3933</v>
      </c>
      <c r="B27" s="233" t="s">
        <v>4260</v>
      </c>
      <c r="C27" s="237"/>
      <c r="D27" s="237"/>
      <c r="E27" s="237"/>
      <c r="F27" s="237"/>
      <c r="G27" s="237"/>
      <c r="H27" s="237"/>
      <c r="I27" s="237"/>
      <c r="J27" s="237"/>
      <c r="K27" s="237"/>
      <c r="L27" s="237"/>
      <c r="M27" s="237"/>
      <c r="N27" s="237"/>
      <c r="O27" s="237"/>
      <c r="P27" s="237"/>
      <c r="Q27" s="237"/>
      <c r="R27" s="237"/>
      <c r="S27" s="237"/>
      <c r="T27" s="237"/>
      <c r="U27" s="237"/>
    </row>
    <row r="28" spans="1:21" ht="48">
      <c r="A28" s="232" t="s">
        <v>3934</v>
      </c>
      <c r="B28" s="233" t="s">
        <v>4261</v>
      </c>
      <c r="C28" s="237"/>
      <c r="D28" s="237"/>
      <c r="E28" s="237"/>
      <c r="F28" s="237"/>
      <c r="G28" s="237"/>
      <c r="H28" s="237"/>
      <c r="I28" s="237"/>
      <c r="J28" s="237"/>
      <c r="K28" s="237"/>
      <c r="L28" s="237"/>
      <c r="M28" s="237"/>
      <c r="N28" s="237"/>
      <c r="O28" s="237"/>
      <c r="P28" s="237"/>
      <c r="Q28" s="237"/>
      <c r="R28" s="237"/>
      <c r="S28" s="237"/>
      <c r="T28" s="237"/>
      <c r="U28" s="237"/>
    </row>
    <row r="29" spans="1:21" ht="48">
      <c r="A29" s="232" t="s">
        <v>3935</v>
      </c>
      <c r="B29" s="233" t="s">
        <v>4262</v>
      </c>
      <c r="C29" s="237"/>
      <c r="D29" s="237"/>
      <c r="E29" s="237"/>
      <c r="F29" s="237"/>
      <c r="G29" s="237"/>
      <c r="H29" s="237"/>
      <c r="I29" s="237"/>
      <c r="J29" s="237"/>
      <c r="K29" s="237"/>
      <c r="L29" s="237"/>
      <c r="M29" s="237"/>
      <c r="N29" s="237"/>
      <c r="O29" s="237"/>
      <c r="P29" s="237"/>
      <c r="Q29" s="237"/>
      <c r="R29" s="237"/>
      <c r="S29" s="237"/>
      <c r="T29" s="237"/>
      <c r="U29" s="237"/>
    </row>
    <row r="30" spans="1:21">
      <c r="A30" s="232" t="s">
        <v>3936</v>
      </c>
      <c r="B30" s="233" t="s">
        <v>4263</v>
      </c>
      <c r="C30" s="237"/>
      <c r="D30" s="237"/>
      <c r="E30" s="237"/>
      <c r="F30" s="237"/>
      <c r="G30" s="237"/>
      <c r="H30" s="237"/>
      <c r="I30" s="237"/>
      <c r="J30" s="237"/>
      <c r="K30" s="237"/>
      <c r="L30" s="237"/>
      <c r="M30" s="237"/>
      <c r="N30" s="237"/>
      <c r="O30" s="237"/>
      <c r="P30" s="237"/>
      <c r="Q30" s="237"/>
      <c r="R30" s="237"/>
      <c r="S30" s="237"/>
      <c r="T30" s="237"/>
      <c r="U30" s="237"/>
    </row>
    <row r="31" spans="1:21" ht="24">
      <c r="A31" s="232" t="s">
        <v>3937</v>
      </c>
      <c r="B31" s="233" t="s">
        <v>4264</v>
      </c>
      <c r="C31" s="237"/>
      <c r="D31" s="237"/>
      <c r="E31" s="237"/>
      <c r="F31" s="237"/>
      <c r="G31" s="237"/>
      <c r="H31" s="237"/>
      <c r="I31" s="237"/>
      <c r="J31" s="237"/>
      <c r="K31" s="237"/>
      <c r="L31" s="237"/>
      <c r="M31" s="237"/>
      <c r="N31" s="237"/>
      <c r="O31" s="237"/>
      <c r="P31" s="237"/>
      <c r="Q31" s="237"/>
      <c r="R31" s="237"/>
      <c r="S31" s="237"/>
      <c r="T31" s="237"/>
      <c r="U31" s="237"/>
    </row>
    <row r="32" spans="1:21">
      <c r="A32" s="232" t="s">
        <v>3938</v>
      </c>
      <c r="B32" s="233" t="s">
        <v>4265</v>
      </c>
      <c r="C32" s="237"/>
      <c r="D32" s="237"/>
      <c r="E32" s="237"/>
      <c r="F32" s="237"/>
      <c r="G32" s="237"/>
      <c r="H32" s="237"/>
      <c r="I32" s="237"/>
      <c r="J32" s="237"/>
      <c r="K32" s="237"/>
      <c r="L32" s="237"/>
      <c r="M32" s="237"/>
      <c r="N32" s="237"/>
      <c r="O32" s="237"/>
      <c r="P32" s="237"/>
      <c r="Q32" s="237"/>
      <c r="R32" s="237"/>
      <c r="S32" s="237"/>
      <c r="T32" s="237"/>
      <c r="U32" s="237"/>
    </row>
    <row r="33" spans="1:21" ht="48">
      <c r="A33" s="232" t="s">
        <v>3939</v>
      </c>
      <c r="B33" s="233" t="s">
        <v>4266</v>
      </c>
      <c r="C33" s="237"/>
      <c r="D33" s="237"/>
      <c r="E33" s="237"/>
      <c r="F33" s="237"/>
      <c r="G33" s="237"/>
      <c r="H33" s="237"/>
      <c r="I33" s="237"/>
      <c r="J33" s="237"/>
      <c r="K33" s="237"/>
      <c r="L33" s="237"/>
      <c r="M33" s="237"/>
      <c r="N33" s="237"/>
      <c r="O33" s="237"/>
      <c r="P33" s="237"/>
      <c r="Q33" s="237"/>
      <c r="R33" s="237"/>
      <c r="S33" s="237"/>
      <c r="T33" s="237"/>
      <c r="U33" s="237"/>
    </row>
    <row r="34" spans="1:21" ht="36">
      <c r="A34" s="232" t="s">
        <v>3940</v>
      </c>
      <c r="B34" s="233" t="s">
        <v>4267</v>
      </c>
      <c r="C34" s="237"/>
      <c r="D34" s="237"/>
      <c r="E34" s="237"/>
      <c r="F34" s="237"/>
      <c r="G34" s="237"/>
      <c r="H34" s="237"/>
      <c r="I34" s="237"/>
      <c r="J34" s="237"/>
      <c r="K34" s="237"/>
      <c r="L34" s="237"/>
      <c r="M34" s="237"/>
      <c r="N34" s="237"/>
      <c r="O34" s="237"/>
      <c r="P34" s="237"/>
      <c r="Q34" s="237"/>
      <c r="R34" s="237"/>
      <c r="S34" s="237"/>
      <c r="T34" s="237"/>
      <c r="U34" s="237"/>
    </row>
    <row r="35" spans="1:21">
      <c r="A35" s="232" t="s">
        <v>3941</v>
      </c>
      <c r="B35" s="233" t="s">
        <v>4268</v>
      </c>
      <c r="C35" s="237"/>
      <c r="D35" s="237"/>
      <c r="E35" s="237"/>
      <c r="F35" s="237"/>
      <c r="G35" s="237"/>
      <c r="H35" s="237"/>
      <c r="I35" s="237"/>
      <c r="J35" s="237"/>
      <c r="K35" s="237"/>
      <c r="L35" s="237"/>
      <c r="M35" s="237"/>
      <c r="N35" s="237"/>
      <c r="O35" s="237"/>
      <c r="P35" s="237"/>
      <c r="Q35" s="237"/>
      <c r="R35" s="237"/>
      <c r="S35" s="237"/>
      <c r="T35" s="237"/>
      <c r="U35" s="237"/>
    </row>
    <row r="36" spans="1:21" ht="24">
      <c r="A36" s="232" t="s">
        <v>3942</v>
      </c>
      <c r="B36" s="233" t="s">
        <v>4269</v>
      </c>
      <c r="C36" s="237"/>
      <c r="D36" s="237"/>
      <c r="E36" s="237"/>
      <c r="F36" s="237"/>
      <c r="G36" s="237"/>
      <c r="H36" s="237"/>
      <c r="I36" s="237"/>
      <c r="J36" s="237"/>
      <c r="K36" s="237"/>
      <c r="L36" s="237"/>
      <c r="M36" s="237"/>
      <c r="N36" s="237"/>
      <c r="O36" s="237"/>
      <c r="P36" s="237"/>
      <c r="Q36" s="237"/>
      <c r="R36" s="237"/>
      <c r="S36" s="237"/>
      <c r="T36" s="237"/>
      <c r="U36" s="237"/>
    </row>
    <row r="37" spans="1:21">
      <c r="A37" s="232" t="s">
        <v>3943</v>
      </c>
      <c r="B37" s="233" t="s">
        <v>4270</v>
      </c>
      <c r="C37" s="237"/>
      <c r="D37" s="237"/>
      <c r="E37" s="237"/>
      <c r="F37" s="237"/>
      <c r="G37" s="237"/>
      <c r="H37" s="237"/>
      <c r="I37" s="237"/>
      <c r="J37" s="237"/>
      <c r="K37" s="237"/>
      <c r="L37" s="237"/>
      <c r="M37" s="237"/>
      <c r="N37" s="237"/>
      <c r="O37" s="237"/>
      <c r="P37" s="237"/>
      <c r="Q37" s="237"/>
      <c r="R37" s="237"/>
      <c r="S37" s="237"/>
      <c r="T37" s="237"/>
      <c r="U37" s="237"/>
    </row>
    <row r="38" spans="1:21" ht="24">
      <c r="A38" s="232" t="s">
        <v>3944</v>
      </c>
      <c r="B38" s="233" t="s">
        <v>4271</v>
      </c>
      <c r="C38" s="237"/>
      <c r="D38" s="237"/>
      <c r="E38" s="237"/>
      <c r="F38" s="237"/>
      <c r="G38" s="237"/>
      <c r="H38" s="237"/>
      <c r="I38" s="237"/>
      <c r="J38" s="237"/>
      <c r="K38" s="237"/>
      <c r="L38" s="237"/>
      <c r="M38" s="237"/>
      <c r="N38" s="237"/>
      <c r="O38" s="237"/>
      <c r="P38" s="237"/>
      <c r="Q38" s="237"/>
      <c r="R38" s="237"/>
      <c r="S38" s="237"/>
      <c r="T38" s="237"/>
      <c r="U38" s="237"/>
    </row>
    <row r="39" spans="1:21" ht="24">
      <c r="A39" s="232" t="s">
        <v>3945</v>
      </c>
      <c r="B39" s="233" t="s">
        <v>4272</v>
      </c>
      <c r="C39" s="237"/>
      <c r="D39" s="237"/>
      <c r="E39" s="237"/>
      <c r="F39" s="237"/>
      <c r="G39" s="237"/>
      <c r="H39" s="237"/>
      <c r="I39" s="237"/>
      <c r="J39" s="237"/>
      <c r="K39" s="237"/>
      <c r="L39" s="237"/>
      <c r="M39" s="237"/>
      <c r="N39" s="237"/>
      <c r="O39" s="237"/>
      <c r="P39" s="237"/>
      <c r="Q39" s="237"/>
      <c r="R39" s="237"/>
      <c r="S39" s="237"/>
      <c r="T39" s="237"/>
      <c r="U39" s="237"/>
    </row>
    <row r="40" spans="1:21">
      <c r="A40" s="232" t="s">
        <v>3946</v>
      </c>
      <c r="B40" s="233" t="s">
        <v>4273</v>
      </c>
      <c r="C40" s="237"/>
      <c r="D40" s="237"/>
      <c r="E40" s="237"/>
      <c r="F40" s="237"/>
      <c r="G40" s="237"/>
      <c r="H40" s="237"/>
      <c r="I40" s="237"/>
      <c r="J40" s="237"/>
      <c r="K40" s="237"/>
      <c r="L40" s="237"/>
      <c r="M40" s="237"/>
      <c r="N40" s="237"/>
      <c r="O40" s="237"/>
      <c r="P40" s="237"/>
      <c r="Q40" s="237"/>
      <c r="R40" s="237"/>
      <c r="S40" s="237"/>
      <c r="T40" s="237"/>
      <c r="U40" s="237"/>
    </row>
    <row r="41" spans="1:21" ht="24">
      <c r="A41" s="232" t="s">
        <v>3947</v>
      </c>
      <c r="B41" s="233" t="s">
        <v>4274</v>
      </c>
      <c r="C41" s="237"/>
      <c r="D41" s="237"/>
      <c r="E41" s="237"/>
      <c r="F41" s="237"/>
      <c r="G41" s="237"/>
      <c r="H41" s="237"/>
      <c r="I41" s="237"/>
      <c r="J41" s="237"/>
      <c r="K41" s="237"/>
      <c r="L41" s="237"/>
      <c r="M41" s="237"/>
      <c r="N41" s="237"/>
      <c r="O41" s="237"/>
      <c r="P41" s="237"/>
      <c r="Q41" s="237"/>
      <c r="R41" s="237"/>
      <c r="S41" s="237"/>
      <c r="T41" s="237"/>
      <c r="U41" s="237"/>
    </row>
    <row r="42" spans="1:21" ht="24">
      <c r="A42" s="232" t="s">
        <v>3948</v>
      </c>
      <c r="B42" s="233" t="s">
        <v>4275</v>
      </c>
      <c r="C42" s="237"/>
      <c r="D42" s="237"/>
      <c r="E42" s="237"/>
      <c r="F42" s="237"/>
      <c r="G42" s="237"/>
      <c r="H42" s="237"/>
      <c r="I42" s="237"/>
      <c r="J42" s="237"/>
      <c r="K42" s="237"/>
      <c r="L42" s="237"/>
      <c r="M42" s="237"/>
      <c r="N42" s="237"/>
      <c r="O42" s="237"/>
      <c r="P42" s="237"/>
      <c r="Q42" s="237"/>
      <c r="R42" s="237"/>
      <c r="S42" s="237"/>
      <c r="T42" s="237"/>
      <c r="U42" s="237"/>
    </row>
    <row r="43" spans="1:21" ht="36">
      <c r="A43" s="232" t="s">
        <v>3949</v>
      </c>
      <c r="B43" s="233" t="s">
        <v>4276</v>
      </c>
      <c r="C43" s="237"/>
      <c r="D43" s="237"/>
      <c r="E43" s="237"/>
      <c r="F43" s="237"/>
      <c r="G43" s="237"/>
      <c r="H43" s="237"/>
      <c r="I43" s="237"/>
      <c r="J43" s="237"/>
      <c r="K43" s="237"/>
      <c r="L43" s="237"/>
      <c r="M43" s="237"/>
      <c r="N43" s="237"/>
      <c r="O43" s="237"/>
      <c r="P43" s="237"/>
      <c r="Q43" s="237"/>
      <c r="R43" s="237"/>
      <c r="S43" s="237"/>
      <c r="T43" s="237"/>
      <c r="U43" s="237"/>
    </row>
    <row r="44" spans="1:21">
      <c r="A44" s="232" t="s">
        <v>3950</v>
      </c>
      <c r="B44" s="233" t="s">
        <v>4277</v>
      </c>
      <c r="C44" s="237"/>
      <c r="D44" s="237"/>
      <c r="E44" s="237"/>
      <c r="F44" s="237"/>
      <c r="G44" s="237"/>
      <c r="H44" s="237"/>
      <c r="I44" s="237"/>
      <c r="J44" s="237"/>
      <c r="K44" s="237"/>
      <c r="L44" s="237"/>
      <c r="M44" s="237"/>
      <c r="N44" s="237"/>
      <c r="O44" s="237"/>
      <c r="P44" s="237"/>
      <c r="Q44" s="237"/>
      <c r="R44" s="237"/>
      <c r="S44" s="237"/>
      <c r="T44" s="237"/>
      <c r="U44" s="237"/>
    </row>
    <row r="45" spans="1:21">
      <c r="A45" s="232" t="s">
        <v>3951</v>
      </c>
      <c r="B45" s="233" t="s">
        <v>4278</v>
      </c>
      <c r="C45" s="237"/>
      <c r="D45" s="237"/>
      <c r="E45" s="237"/>
      <c r="F45" s="237"/>
      <c r="G45" s="237"/>
      <c r="H45" s="237"/>
      <c r="I45" s="237"/>
      <c r="J45" s="237"/>
      <c r="K45" s="237"/>
      <c r="L45" s="237"/>
      <c r="M45" s="237"/>
      <c r="N45" s="237"/>
      <c r="O45" s="237"/>
      <c r="P45" s="237"/>
      <c r="Q45" s="237"/>
      <c r="R45" s="237"/>
      <c r="S45" s="237"/>
      <c r="T45" s="237"/>
      <c r="U45" s="237"/>
    </row>
    <row r="46" spans="1:21">
      <c r="A46" s="232" t="s">
        <v>3952</v>
      </c>
      <c r="B46" s="233" t="s">
        <v>4279</v>
      </c>
      <c r="C46" s="237"/>
      <c r="D46" s="237"/>
      <c r="E46" s="237"/>
      <c r="F46" s="237"/>
      <c r="G46" s="237"/>
      <c r="H46" s="237"/>
      <c r="I46" s="237"/>
      <c r="J46" s="237"/>
      <c r="K46" s="237"/>
      <c r="L46" s="237"/>
      <c r="M46" s="237"/>
      <c r="N46" s="237"/>
      <c r="O46" s="237"/>
      <c r="P46" s="237"/>
      <c r="Q46" s="237"/>
      <c r="R46" s="237"/>
      <c r="S46" s="237"/>
      <c r="T46" s="237"/>
      <c r="U46" s="237"/>
    </row>
    <row r="47" spans="1:21" ht="24">
      <c r="A47" s="232" t="s">
        <v>3953</v>
      </c>
      <c r="B47" s="233" t="s">
        <v>4280</v>
      </c>
      <c r="C47" s="237"/>
      <c r="D47" s="237"/>
      <c r="E47" s="237"/>
      <c r="F47" s="237"/>
      <c r="G47" s="237"/>
      <c r="H47" s="237"/>
      <c r="I47" s="237"/>
      <c r="J47" s="237"/>
      <c r="K47" s="237"/>
      <c r="L47" s="237"/>
      <c r="M47" s="237"/>
      <c r="N47" s="237"/>
      <c r="O47" s="237"/>
      <c r="P47" s="237"/>
      <c r="Q47" s="237"/>
      <c r="R47" s="237"/>
      <c r="S47" s="237"/>
      <c r="T47" s="237"/>
      <c r="U47" s="237"/>
    </row>
    <row r="48" spans="1:21" ht="36">
      <c r="A48" s="232" t="s">
        <v>3954</v>
      </c>
      <c r="B48" s="233" t="s">
        <v>4281</v>
      </c>
      <c r="C48" s="237"/>
      <c r="D48" s="237"/>
      <c r="E48" s="237"/>
      <c r="F48" s="237"/>
      <c r="G48" s="237"/>
      <c r="H48" s="237"/>
      <c r="I48" s="237"/>
      <c r="J48" s="237"/>
      <c r="K48" s="237"/>
      <c r="L48" s="237"/>
      <c r="M48" s="237"/>
      <c r="N48" s="237"/>
      <c r="O48" s="237"/>
      <c r="P48" s="237"/>
      <c r="Q48" s="237"/>
      <c r="R48" s="237"/>
      <c r="S48" s="237"/>
      <c r="T48" s="237"/>
      <c r="U48" s="237"/>
    </row>
    <row r="49" spans="1:21">
      <c r="A49" s="232" t="s">
        <v>3955</v>
      </c>
      <c r="B49" s="233" t="s">
        <v>4282</v>
      </c>
      <c r="C49" s="237"/>
      <c r="D49" s="237"/>
      <c r="E49" s="237"/>
      <c r="F49" s="237"/>
      <c r="G49" s="237"/>
      <c r="H49" s="237"/>
      <c r="I49" s="237"/>
      <c r="J49" s="237"/>
      <c r="K49" s="237"/>
      <c r="L49" s="237"/>
      <c r="M49" s="237"/>
      <c r="N49" s="237"/>
      <c r="O49" s="237"/>
      <c r="P49" s="237"/>
      <c r="Q49" s="237"/>
      <c r="R49" s="237"/>
      <c r="S49" s="237"/>
      <c r="T49" s="237"/>
      <c r="U49" s="237"/>
    </row>
    <row r="50" spans="1:21">
      <c r="A50" s="232" t="s">
        <v>3956</v>
      </c>
      <c r="B50" s="233" t="s">
        <v>4283</v>
      </c>
      <c r="C50" s="237"/>
      <c r="D50" s="237"/>
      <c r="E50" s="237"/>
      <c r="F50" s="237"/>
      <c r="G50" s="237"/>
      <c r="H50" s="237"/>
      <c r="I50" s="237"/>
      <c r="J50" s="237"/>
      <c r="K50" s="237"/>
      <c r="L50" s="237"/>
      <c r="M50" s="237"/>
      <c r="N50" s="237"/>
      <c r="O50" s="237"/>
      <c r="P50" s="237"/>
      <c r="Q50" s="237"/>
      <c r="R50" s="237"/>
      <c r="S50" s="237"/>
      <c r="T50" s="237"/>
      <c r="U50" s="237"/>
    </row>
    <row r="51" spans="1:21">
      <c r="A51" s="232" t="s">
        <v>3957</v>
      </c>
      <c r="B51" s="233" t="s">
        <v>4284</v>
      </c>
      <c r="C51" s="237"/>
      <c r="D51" s="237"/>
      <c r="E51" s="237"/>
      <c r="F51" s="237"/>
      <c r="G51" s="237"/>
      <c r="H51" s="237"/>
      <c r="I51" s="237"/>
      <c r="J51" s="237"/>
      <c r="K51" s="237"/>
      <c r="L51" s="237"/>
      <c r="M51" s="237"/>
      <c r="N51" s="237"/>
      <c r="O51" s="237"/>
      <c r="P51" s="237"/>
      <c r="Q51" s="237"/>
      <c r="R51" s="237"/>
      <c r="S51" s="237"/>
      <c r="T51" s="237"/>
      <c r="U51" s="237"/>
    </row>
    <row r="52" spans="1:21" ht="24">
      <c r="A52" s="232" t="s">
        <v>4285</v>
      </c>
      <c r="B52" s="233" t="s">
        <v>4286</v>
      </c>
      <c r="C52" s="237"/>
      <c r="D52" s="237"/>
      <c r="E52" s="237"/>
      <c r="F52" s="237"/>
      <c r="G52" s="237"/>
      <c r="H52" s="237"/>
      <c r="I52" s="237"/>
      <c r="J52" s="237"/>
      <c r="K52" s="237"/>
      <c r="L52" s="237"/>
      <c r="M52" s="237"/>
      <c r="N52" s="237"/>
      <c r="O52" s="237"/>
      <c r="P52" s="237"/>
      <c r="Q52" s="237"/>
      <c r="R52" s="237"/>
      <c r="S52" s="237"/>
      <c r="T52" s="237"/>
      <c r="U52" s="237"/>
    </row>
    <row r="53" spans="1:21" ht="24">
      <c r="A53" s="232" t="s">
        <v>3959</v>
      </c>
      <c r="B53" s="233" t="s">
        <v>4287</v>
      </c>
      <c r="C53" s="237"/>
      <c r="D53" s="237"/>
      <c r="E53" s="237"/>
      <c r="F53" s="237"/>
      <c r="G53" s="237"/>
      <c r="H53" s="237"/>
      <c r="I53" s="237"/>
      <c r="J53" s="237"/>
      <c r="K53" s="237"/>
      <c r="L53" s="237"/>
      <c r="M53" s="237"/>
      <c r="N53" s="237"/>
      <c r="O53" s="237"/>
      <c r="P53" s="237"/>
      <c r="Q53" s="237"/>
      <c r="R53" s="237"/>
      <c r="S53" s="237"/>
      <c r="T53" s="237"/>
      <c r="U53" s="237"/>
    </row>
    <row r="54" spans="1:21" ht="24">
      <c r="A54" s="232" t="s">
        <v>3960</v>
      </c>
      <c r="B54" s="233" t="s">
        <v>4288</v>
      </c>
      <c r="C54" s="237"/>
      <c r="D54" s="237"/>
      <c r="E54" s="237"/>
      <c r="F54" s="237"/>
      <c r="G54" s="237"/>
      <c r="H54" s="237"/>
      <c r="I54" s="237"/>
      <c r="J54" s="237"/>
      <c r="K54" s="237"/>
      <c r="L54" s="237"/>
      <c r="M54" s="237"/>
      <c r="N54" s="237"/>
      <c r="O54" s="237"/>
      <c r="P54" s="237"/>
      <c r="Q54" s="237"/>
      <c r="R54" s="237"/>
      <c r="S54" s="237"/>
      <c r="T54" s="237"/>
      <c r="U54" s="237"/>
    </row>
    <row r="55" spans="1:21">
      <c r="A55" s="232" t="s">
        <v>3961</v>
      </c>
      <c r="B55" s="233" t="s">
        <v>4289</v>
      </c>
      <c r="C55" s="237"/>
      <c r="D55" s="237"/>
      <c r="E55" s="237"/>
      <c r="F55" s="237"/>
      <c r="G55" s="237"/>
      <c r="H55" s="237"/>
      <c r="I55" s="237"/>
      <c r="J55" s="237"/>
      <c r="K55" s="237"/>
      <c r="L55" s="237"/>
      <c r="M55" s="237"/>
      <c r="N55" s="237"/>
      <c r="O55" s="237"/>
      <c r="P55" s="237"/>
      <c r="Q55" s="237"/>
      <c r="R55" s="237"/>
      <c r="S55" s="237"/>
      <c r="T55" s="237"/>
      <c r="U55" s="237"/>
    </row>
    <row r="56" spans="1:21">
      <c r="A56" s="232" t="s">
        <v>3962</v>
      </c>
      <c r="B56" s="233" t="s">
        <v>4290</v>
      </c>
      <c r="C56" s="237"/>
      <c r="D56" s="237"/>
      <c r="E56" s="237"/>
      <c r="F56" s="237"/>
      <c r="G56" s="237"/>
      <c r="H56" s="237"/>
      <c r="I56" s="237"/>
      <c r="J56" s="237"/>
      <c r="K56" s="237"/>
      <c r="L56" s="237"/>
      <c r="M56" s="237"/>
      <c r="N56" s="237"/>
      <c r="O56" s="237"/>
      <c r="P56" s="237"/>
      <c r="Q56" s="237"/>
      <c r="R56" s="237"/>
      <c r="S56" s="237"/>
      <c r="T56" s="237"/>
      <c r="U56" s="237"/>
    </row>
    <row r="57" spans="1:21">
      <c r="A57" s="232" t="s">
        <v>4291</v>
      </c>
      <c r="B57" s="233" t="s">
        <v>4292</v>
      </c>
      <c r="C57" s="237"/>
      <c r="D57" s="237"/>
      <c r="E57" s="237"/>
      <c r="F57" s="237"/>
      <c r="G57" s="237"/>
      <c r="H57" s="237"/>
      <c r="I57" s="237"/>
      <c r="J57" s="237"/>
      <c r="K57" s="237"/>
      <c r="L57" s="237"/>
      <c r="M57" s="237"/>
      <c r="N57" s="237"/>
      <c r="O57" s="237"/>
      <c r="P57" s="237"/>
      <c r="Q57" s="237"/>
      <c r="R57" s="237"/>
      <c r="S57" s="237"/>
      <c r="T57" s="237"/>
      <c r="U57" s="237"/>
    </row>
    <row r="58" spans="1:21">
      <c r="A58" s="232" t="s">
        <v>3964</v>
      </c>
      <c r="B58" s="233" t="s">
        <v>4293</v>
      </c>
      <c r="C58" s="237"/>
      <c r="D58" s="237"/>
      <c r="E58" s="237"/>
      <c r="F58" s="237"/>
      <c r="G58" s="237"/>
      <c r="H58" s="237"/>
      <c r="I58" s="237"/>
      <c r="J58" s="237"/>
      <c r="K58" s="237"/>
      <c r="L58" s="237"/>
      <c r="M58" s="237"/>
      <c r="N58" s="237"/>
      <c r="O58" s="237"/>
      <c r="P58" s="237"/>
      <c r="Q58" s="237"/>
      <c r="R58" s="237"/>
      <c r="S58" s="237"/>
      <c r="T58" s="237"/>
      <c r="U58" s="237"/>
    </row>
    <row r="59" spans="1:21" ht="24">
      <c r="A59" s="232" t="s">
        <v>4294</v>
      </c>
      <c r="B59" s="233" t="s">
        <v>4295</v>
      </c>
      <c r="C59" s="237"/>
      <c r="D59" s="237"/>
      <c r="E59" s="237"/>
      <c r="F59" s="237"/>
      <c r="G59" s="237"/>
      <c r="H59" s="237"/>
      <c r="I59" s="237"/>
      <c r="J59" s="237"/>
      <c r="K59" s="237"/>
      <c r="L59" s="237"/>
      <c r="M59" s="237"/>
      <c r="N59" s="237"/>
      <c r="O59" s="237"/>
      <c r="P59" s="237"/>
      <c r="Q59" s="237"/>
      <c r="R59" s="237"/>
      <c r="S59" s="237"/>
      <c r="T59" s="237"/>
      <c r="U59" s="237"/>
    </row>
    <row r="60" spans="1:21">
      <c r="A60" s="232" t="s">
        <v>3966</v>
      </c>
      <c r="B60" s="233" t="s">
        <v>4296</v>
      </c>
      <c r="C60" s="237"/>
      <c r="D60" s="237"/>
      <c r="E60" s="237"/>
      <c r="F60" s="237"/>
      <c r="G60" s="237"/>
      <c r="H60" s="237"/>
      <c r="I60" s="237"/>
      <c r="J60" s="237"/>
      <c r="K60" s="237"/>
      <c r="L60" s="237"/>
      <c r="M60" s="237"/>
      <c r="N60" s="237"/>
      <c r="O60" s="237"/>
      <c r="P60" s="237"/>
      <c r="Q60" s="237"/>
      <c r="R60" s="237"/>
      <c r="S60" s="237"/>
      <c r="T60" s="237"/>
      <c r="U60" s="237"/>
    </row>
    <row r="61" spans="1:21">
      <c r="A61" s="232" t="s">
        <v>3967</v>
      </c>
      <c r="B61" s="233" t="s">
        <v>4297</v>
      </c>
      <c r="C61" s="237"/>
      <c r="D61" s="237"/>
      <c r="E61" s="237"/>
      <c r="F61" s="237"/>
      <c r="G61" s="237"/>
      <c r="H61" s="237"/>
      <c r="I61" s="237"/>
      <c r="J61" s="237"/>
      <c r="K61" s="237"/>
      <c r="L61" s="237"/>
      <c r="M61" s="237"/>
      <c r="N61" s="237"/>
      <c r="O61" s="237"/>
      <c r="P61" s="237"/>
      <c r="Q61" s="237"/>
      <c r="R61" s="237"/>
      <c r="S61" s="237"/>
      <c r="T61" s="237"/>
      <c r="U61" s="237"/>
    </row>
    <row r="62" spans="1:21">
      <c r="A62" s="232" t="s">
        <v>3968</v>
      </c>
      <c r="B62" s="233" t="s">
        <v>4298</v>
      </c>
      <c r="C62" s="237"/>
      <c r="D62" s="237"/>
      <c r="E62" s="237"/>
      <c r="F62" s="237"/>
      <c r="G62" s="237"/>
      <c r="H62" s="237"/>
      <c r="I62" s="237"/>
      <c r="J62" s="237"/>
      <c r="K62" s="237"/>
      <c r="L62" s="237"/>
      <c r="M62" s="237"/>
      <c r="N62" s="237"/>
      <c r="O62" s="237"/>
      <c r="P62" s="237"/>
      <c r="Q62" s="237"/>
      <c r="R62" s="237"/>
      <c r="S62" s="237"/>
      <c r="T62" s="237"/>
      <c r="U62" s="237"/>
    </row>
    <row r="63" spans="1:21" ht="36">
      <c r="A63" s="232" t="s">
        <v>3969</v>
      </c>
      <c r="B63" s="233" t="s">
        <v>4299</v>
      </c>
      <c r="C63" s="237"/>
      <c r="D63" s="237"/>
      <c r="E63" s="237"/>
      <c r="F63" s="237"/>
      <c r="G63" s="237"/>
      <c r="H63" s="237"/>
      <c r="I63" s="237"/>
      <c r="J63" s="237"/>
      <c r="K63" s="237"/>
      <c r="L63" s="237"/>
      <c r="M63" s="237"/>
      <c r="N63" s="237"/>
      <c r="O63" s="237"/>
      <c r="P63" s="237"/>
      <c r="Q63" s="237"/>
      <c r="R63" s="237"/>
      <c r="S63" s="237"/>
      <c r="T63" s="237"/>
      <c r="U63" s="237"/>
    </row>
    <row r="64" spans="1:21">
      <c r="A64" s="232" t="s">
        <v>3970</v>
      </c>
      <c r="B64" s="233" t="s">
        <v>4300</v>
      </c>
      <c r="C64" s="237"/>
      <c r="D64" s="237"/>
      <c r="E64" s="237"/>
      <c r="F64" s="237"/>
      <c r="G64" s="237"/>
      <c r="H64" s="237"/>
      <c r="I64" s="237"/>
      <c r="J64" s="237"/>
      <c r="K64" s="237"/>
      <c r="L64" s="237"/>
      <c r="M64" s="237"/>
      <c r="N64" s="237"/>
      <c r="O64" s="237"/>
      <c r="P64" s="237"/>
      <c r="Q64" s="237"/>
      <c r="R64" s="237"/>
      <c r="S64" s="237"/>
      <c r="T64" s="237"/>
      <c r="U64" s="237"/>
    </row>
    <row r="65" spans="1:21">
      <c r="A65" s="232" t="s">
        <v>3971</v>
      </c>
      <c r="B65" s="233" t="s">
        <v>4301</v>
      </c>
      <c r="C65" s="237"/>
      <c r="D65" s="237"/>
      <c r="E65" s="237"/>
      <c r="F65" s="237"/>
      <c r="G65" s="237"/>
      <c r="H65" s="237"/>
      <c r="I65" s="237"/>
      <c r="J65" s="237"/>
      <c r="K65" s="237"/>
      <c r="L65" s="237"/>
      <c r="M65" s="237"/>
      <c r="N65" s="237"/>
      <c r="O65" s="237"/>
      <c r="P65" s="237"/>
      <c r="Q65" s="237"/>
      <c r="R65" s="237"/>
      <c r="S65" s="237"/>
      <c r="T65" s="237"/>
      <c r="U65" s="237"/>
    </row>
    <row r="66" spans="1:21" ht="24">
      <c r="A66" s="232" t="s">
        <v>3972</v>
      </c>
      <c r="B66" s="233" t="s">
        <v>4302</v>
      </c>
      <c r="C66" s="237"/>
      <c r="D66" s="237"/>
      <c r="E66" s="237"/>
      <c r="F66" s="237"/>
      <c r="G66" s="237"/>
      <c r="H66" s="237"/>
      <c r="I66" s="237"/>
      <c r="J66" s="237"/>
      <c r="K66" s="237"/>
      <c r="L66" s="237"/>
      <c r="M66" s="237"/>
      <c r="N66" s="237"/>
      <c r="O66" s="237"/>
      <c r="P66" s="237"/>
      <c r="Q66" s="237"/>
      <c r="R66" s="237"/>
      <c r="S66" s="237"/>
      <c r="T66" s="237"/>
      <c r="U66" s="237"/>
    </row>
    <row r="67" spans="1:21" ht="24">
      <c r="A67" s="232" t="s">
        <v>3973</v>
      </c>
      <c r="B67" s="233" t="s">
        <v>4303</v>
      </c>
      <c r="C67" s="237"/>
      <c r="D67" s="237"/>
      <c r="E67" s="237"/>
      <c r="F67" s="237"/>
      <c r="G67" s="237"/>
      <c r="H67" s="237"/>
      <c r="I67" s="237"/>
      <c r="J67" s="237"/>
      <c r="K67" s="237"/>
      <c r="L67" s="237"/>
      <c r="M67" s="237"/>
      <c r="N67" s="237"/>
      <c r="O67" s="237"/>
      <c r="P67" s="237"/>
      <c r="Q67" s="237"/>
      <c r="R67" s="237"/>
      <c r="S67" s="237"/>
      <c r="T67" s="237"/>
      <c r="U67" s="237"/>
    </row>
    <row r="68" spans="1:21">
      <c r="A68" s="232" t="s">
        <v>3974</v>
      </c>
      <c r="B68" s="233" t="s">
        <v>4304</v>
      </c>
      <c r="C68" s="237"/>
      <c r="D68" s="237"/>
      <c r="E68" s="237"/>
      <c r="F68" s="237"/>
      <c r="G68" s="237"/>
      <c r="H68" s="237"/>
      <c r="I68" s="237"/>
      <c r="J68" s="237"/>
      <c r="K68" s="237"/>
      <c r="L68" s="237"/>
      <c r="M68" s="237"/>
      <c r="N68" s="237"/>
      <c r="O68" s="237"/>
      <c r="P68" s="237"/>
      <c r="Q68" s="237"/>
      <c r="R68" s="237"/>
      <c r="S68" s="237"/>
      <c r="T68" s="237"/>
      <c r="U68" s="237"/>
    </row>
    <row r="69" spans="1:21">
      <c r="A69" s="232" t="s">
        <v>3975</v>
      </c>
      <c r="B69" s="233" t="s">
        <v>4305</v>
      </c>
      <c r="C69" s="237"/>
      <c r="D69" s="237"/>
      <c r="E69" s="237"/>
      <c r="F69" s="237"/>
      <c r="G69" s="237"/>
      <c r="H69" s="237"/>
      <c r="I69" s="237"/>
      <c r="J69" s="237"/>
      <c r="K69" s="237"/>
      <c r="L69" s="237"/>
      <c r="M69" s="237"/>
      <c r="N69" s="237"/>
      <c r="O69" s="237"/>
      <c r="P69" s="237"/>
      <c r="Q69" s="237"/>
      <c r="R69" s="237"/>
      <c r="S69" s="237"/>
      <c r="T69" s="237"/>
      <c r="U69" s="237"/>
    </row>
    <row r="70" spans="1:21">
      <c r="A70" s="232" t="s">
        <v>3976</v>
      </c>
      <c r="B70" s="233" t="s">
        <v>4306</v>
      </c>
      <c r="C70" s="237"/>
      <c r="D70" s="237"/>
      <c r="E70" s="237"/>
      <c r="F70" s="237"/>
      <c r="G70" s="237"/>
      <c r="H70" s="237"/>
      <c r="I70" s="237"/>
      <c r="J70" s="237"/>
      <c r="K70" s="237"/>
      <c r="L70" s="237"/>
      <c r="M70" s="237"/>
      <c r="N70" s="237"/>
      <c r="O70" s="237"/>
      <c r="P70" s="237"/>
      <c r="Q70" s="237"/>
      <c r="R70" s="237"/>
      <c r="S70" s="237"/>
      <c r="T70" s="237"/>
      <c r="U70" s="237"/>
    </row>
    <row r="71" spans="1:21" ht="48">
      <c r="A71" s="232" t="s">
        <v>3977</v>
      </c>
      <c r="B71" s="233" t="s">
        <v>4307</v>
      </c>
      <c r="C71" s="237"/>
      <c r="D71" s="237"/>
      <c r="E71" s="237"/>
      <c r="F71" s="237"/>
      <c r="G71" s="237"/>
      <c r="H71" s="237"/>
      <c r="I71" s="237"/>
      <c r="J71" s="237"/>
      <c r="K71" s="237"/>
      <c r="L71" s="237"/>
      <c r="M71" s="237"/>
      <c r="N71" s="237"/>
      <c r="O71" s="237"/>
      <c r="P71" s="237"/>
      <c r="Q71" s="237"/>
      <c r="R71" s="237"/>
      <c r="S71" s="237"/>
      <c r="T71" s="237"/>
      <c r="U71" s="237"/>
    </row>
    <row r="72" spans="1:21" ht="24">
      <c r="A72" s="232" t="s">
        <v>3978</v>
      </c>
      <c r="B72" s="233" t="s">
        <v>4308</v>
      </c>
      <c r="C72" s="237"/>
      <c r="D72" s="237"/>
      <c r="E72" s="237"/>
      <c r="F72" s="237"/>
      <c r="G72" s="237"/>
      <c r="H72" s="237"/>
      <c r="I72" s="237"/>
      <c r="J72" s="237"/>
      <c r="K72" s="237"/>
      <c r="L72" s="237"/>
      <c r="M72" s="237"/>
      <c r="N72" s="237"/>
      <c r="O72" s="237"/>
      <c r="P72" s="237"/>
      <c r="Q72" s="237"/>
      <c r="R72" s="237"/>
      <c r="S72" s="237"/>
      <c r="T72" s="237"/>
      <c r="U72" s="237"/>
    </row>
    <row r="73" spans="1:21">
      <c r="A73" s="232" t="s">
        <v>3979</v>
      </c>
      <c r="B73" s="233" t="s">
        <v>4309</v>
      </c>
      <c r="C73" s="237"/>
      <c r="D73" s="237"/>
      <c r="E73" s="237"/>
      <c r="F73" s="237"/>
      <c r="G73" s="237"/>
      <c r="H73" s="237"/>
      <c r="I73" s="237"/>
      <c r="J73" s="237"/>
      <c r="K73" s="237"/>
      <c r="L73" s="237"/>
      <c r="M73" s="237"/>
      <c r="N73" s="237"/>
      <c r="O73" s="237"/>
      <c r="P73" s="237"/>
      <c r="Q73" s="237"/>
      <c r="R73" s="237"/>
      <c r="S73" s="237"/>
      <c r="T73" s="237"/>
      <c r="U73" s="237"/>
    </row>
    <row r="74" spans="1:21">
      <c r="A74" s="232" t="s">
        <v>3980</v>
      </c>
      <c r="B74" s="233" t="s">
        <v>4310</v>
      </c>
      <c r="C74" s="237"/>
      <c r="D74" s="237"/>
      <c r="E74" s="237"/>
      <c r="F74" s="237"/>
      <c r="G74" s="237"/>
      <c r="H74" s="237"/>
      <c r="I74" s="237"/>
      <c r="J74" s="237"/>
      <c r="K74" s="237"/>
      <c r="L74" s="237"/>
      <c r="M74" s="237"/>
      <c r="N74" s="237"/>
      <c r="O74" s="237"/>
      <c r="P74" s="237"/>
      <c r="Q74" s="237"/>
      <c r="R74" s="237"/>
      <c r="S74" s="237"/>
      <c r="T74" s="237"/>
      <c r="U74" s="237"/>
    </row>
    <row r="75" spans="1:21">
      <c r="A75" s="232" t="s">
        <v>3981</v>
      </c>
      <c r="B75" s="233" t="s">
        <v>4311</v>
      </c>
      <c r="C75" s="237"/>
      <c r="D75" s="237"/>
      <c r="E75" s="237"/>
      <c r="F75" s="237"/>
      <c r="G75" s="237"/>
      <c r="H75" s="237"/>
      <c r="I75" s="237"/>
      <c r="J75" s="237"/>
      <c r="K75" s="237"/>
      <c r="L75" s="237"/>
      <c r="M75" s="237"/>
      <c r="N75" s="237"/>
      <c r="O75" s="237"/>
      <c r="P75" s="237"/>
      <c r="Q75" s="237"/>
      <c r="R75" s="237"/>
      <c r="S75" s="237"/>
      <c r="T75" s="237"/>
      <c r="U75" s="237"/>
    </row>
    <row r="76" spans="1:21" ht="24">
      <c r="A76" s="232" t="s">
        <v>3982</v>
      </c>
      <c r="B76" s="233" t="s">
        <v>4312</v>
      </c>
      <c r="C76" s="237"/>
      <c r="D76" s="237"/>
      <c r="E76" s="237"/>
      <c r="F76" s="237"/>
      <c r="G76" s="237"/>
      <c r="H76" s="237"/>
      <c r="I76" s="237"/>
      <c r="J76" s="237"/>
      <c r="K76" s="237"/>
      <c r="L76" s="237"/>
      <c r="M76" s="237"/>
      <c r="N76" s="237"/>
      <c r="O76" s="237"/>
      <c r="P76" s="237"/>
      <c r="Q76" s="237"/>
      <c r="R76" s="237"/>
      <c r="S76" s="237"/>
      <c r="T76" s="237"/>
      <c r="U76" s="237"/>
    </row>
    <row r="77" spans="1:21" ht="24">
      <c r="A77" s="232" t="s">
        <v>3983</v>
      </c>
      <c r="B77" s="233" t="s">
        <v>4313</v>
      </c>
      <c r="C77" s="237"/>
      <c r="D77" s="237"/>
      <c r="E77" s="237"/>
      <c r="F77" s="237"/>
      <c r="G77" s="237"/>
      <c r="H77" s="237"/>
      <c r="I77" s="237"/>
      <c r="J77" s="237"/>
      <c r="K77" s="237"/>
      <c r="L77" s="237"/>
      <c r="M77" s="237"/>
      <c r="N77" s="237"/>
      <c r="O77" s="237"/>
      <c r="P77" s="237"/>
      <c r="Q77" s="237"/>
      <c r="R77" s="237"/>
      <c r="S77" s="237"/>
      <c r="T77" s="237"/>
      <c r="U77" s="237"/>
    </row>
    <row r="78" spans="1:21" ht="48">
      <c r="A78" s="232" t="s">
        <v>3984</v>
      </c>
      <c r="B78" s="233" t="s">
        <v>4314</v>
      </c>
      <c r="C78" s="237"/>
      <c r="D78" s="237"/>
      <c r="E78" s="237"/>
      <c r="F78" s="237"/>
      <c r="G78" s="237"/>
      <c r="H78" s="237"/>
      <c r="I78" s="237"/>
      <c r="J78" s="237"/>
      <c r="K78" s="237"/>
      <c r="L78" s="237"/>
      <c r="M78" s="237"/>
      <c r="N78" s="237"/>
      <c r="O78" s="237"/>
      <c r="P78" s="237"/>
      <c r="Q78" s="237"/>
      <c r="R78" s="237"/>
      <c r="S78" s="237"/>
      <c r="T78" s="237"/>
      <c r="U78" s="237"/>
    </row>
    <row r="79" spans="1:21">
      <c r="A79" s="232" t="s">
        <v>3985</v>
      </c>
      <c r="B79" s="233" t="s">
        <v>4315</v>
      </c>
      <c r="C79" s="237"/>
      <c r="D79" s="237"/>
      <c r="E79" s="237"/>
      <c r="F79" s="237"/>
      <c r="G79" s="237"/>
      <c r="H79" s="237"/>
      <c r="I79" s="237"/>
      <c r="J79" s="237"/>
      <c r="K79" s="237"/>
      <c r="L79" s="237"/>
      <c r="M79" s="237"/>
      <c r="N79" s="237"/>
      <c r="O79" s="237"/>
      <c r="P79" s="237"/>
      <c r="Q79" s="237"/>
      <c r="R79" s="237"/>
      <c r="S79" s="237"/>
      <c r="T79" s="237"/>
      <c r="U79" s="237"/>
    </row>
    <row r="80" spans="1:21">
      <c r="A80" s="232" t="s">
        <v>3986</v>
      </c>
      <c r="B80" s="233" t="s">
        <v>4316</v>
      </c>
      <c r="C80" s="237"/>
      <c r="D80" s="237"/>
      <c r="E80" s="237"/>
      <c r="F80" s="237"/>
      <c r="G80" s="237"/>
      <c r="H80" s="237"/>
      <c r="I80" s="237"/>
      <c r="J80" s="237"/>
      <c r="K80" s="237"/>
      <c r="L80" s="237"/>
      <c r="M80" s="237"/>
      <c r="N80" s="237"/>
      <c r="O80" s="237"/>
      <c r="P80" s="237"/>
      <c r="Q80" s="237"/>
      <c r="R80" s="237"/>
      <c r="S80" s="237"/>
      <c r="T80" s="237"/>
      <c r="U80" s="237"/>
    </row>
    <row r="81" spans="1:21">
      <c r="A81" s="232" t="s">
        <v>3987</v>
      </c>
      <c r="B81" s="233" t="s">
        <v>4317</v>
      </c>
      <c r="C81" s="237"/>
      <c r="D81" s="237"/>
      <c r="E81" s="237"/>
      <c r="F81" s="237"/>
      <c r="G81" s="237"/>
      <c r="H81" s="237"/>
      <c r="I81" s="237"/>
      <c r="J81" s="237"/>
      <c r="K81" s="237"/>
      <c r="L81" s="237"/>
      <c r="M81" s="237"/>
      <c r="N81" s="237"/>
      <c r="O81" s="237"/>
      <c r="P81" s="237"/>
      <c r="Q81" s="237"/>
      <c r="R81" s="237"/>
      <c r="S81" s="237"/>
      <c r="T81" s="237"/>
      <c r="U81" s="237"/>
    </row>
    <row r="82" spans="1:21">
      <c r="A82" s="232" t="s">
        <v>3988</v>
      </c>
      <c r="B82" s="233" t="s">
        <v>4318</v>
      </c>
      <c r="C82" s="237"/>
      <c r="D82" s="237"/>
      <c r="E82" s="237"/>
      <c r="F82" s="237"/>
      <c r="G82" s="237"/>
      <c r="H82" s="237"/>
      <c r="I82" s="237"/>
      <c r="J82" s="237"/>
      <c r="K82" s="237"/>
      <c r="L82" s="237"/>
      <c r="M82" s="237"/>
      <c r="N82" s="237"/>
      <c r="O82" s="237"/>
      <c r="P82" s="237"/>
      <c r="Q82" s="237"/>
      <c r="R82" s="237"/>
      <c r="S82" s="237"/>
      <c r="T82" s="237"/>
      <c r="U82" s="237"/>
    </row>
    <row r="83" spans="1:21">
      <c r="A83" s="232" t="s">
        <v>3989</v>
      </c>
      <c r="B83" s="233" t="s">
        <v>4319</v>
      </c>
      <c r="C83" s="237"/>
      <c r="D83" s="237"/>
      <c r="E83" s="237"/>
      <c r="F83" s="237"/>
      <c r="G83" s="237"/>
      <c r="H83" s="237"/>
      <c r="I83" s="237"/>
      <c r="J83" s="237"/>
      <c r="K83" s="237"/>
      <c r="L83" s="237"/>
      <c r="M83" s="237"/>
      <c r="N83" s="237"/>
      <c r="O83" s="237"/>
      <c r="P83" s="237"/>
      <c r="Q83" s="237"/>
      <c r="R83" s="237"/>
      <c r="S83" s="237"/>
      <c r="T83" s="237"/>
      <c r="U83" s="237"/>
    </row>
    <row r="84" spans="1:21">
      <c r="A84" s="232" t="s">
        <v>3990</v>
      </c>
      <c r="B84" s="233" t="s">
        <v>4320</v>
      </c>
      <c r="C84" s="237"/>
      <c r="D84" s="237"/>
      <c r="E84" s="237"/>
      <c r="F84" s="237"/>
      <c r="G84" s="237"/>
      <c r="H84" s="237"/>
      <c r="I84" s="237"/>
      <c r="J84" s="237"/>
      <c r="K84" s="237"/>
      <c r="L84" s="237"/>
      <c r="M84" s="237"/>
      <c r="N84" s="237"/>
      <c r="O84" s="237"/>
      <c r="P84" s="237"/>
      <c r="Q84" s="237"/>
      <c r="R84" s="237"/>
      <c r="S84" s="237"/>
      <c r="T84" s="237"/>
      <c r="U84" s="237"/>
    </row>
    <row r="85" spans="1:21">
      <c r="A85" s="232" t="s">
        <v>3991</v>
      </c>
      <c r="B85" s="233" t="s">
        <v>4321</v>
      </c>
      <c r="C85" s="237"/>
      <c r="D85" s="237"/>
      <c r="E85" s="237"/>
      <c r="F85" s="237"/>
      <c r="G85" s="237"/>
      <c r="H85" s="237"/>
      <c r="I85" s="237"/>
      <c r="J85" s="237"/>
      <c r="K85" s="237"/>
      <c r="L85" s="237"/>
      <c r="M85" s="237"/>
      <c r="N85" s="237"/>
      <c r="O85" s="237"/>
      <c r="P85" s="237"/>
      <c r="Q85" s="237"/>
      <c r="R85" s="237"/>
      <c r="S85" s="237"/>
      <c r="T85" s="237"/>
      <c r="U85" s="237"/>
    </row>
    <row r="86" spans="1:21" ht="24">
      <c r="A86" s="232" t="s">
        <v>3992</v>
      </c>
      <c r="B86" s="233" t="s">
        <v>4322</v>
      </c>
      <c r="C86" s="237"/>
      <c r="D86" s="237"/>
      <c r="E86" s="237"/>
      <c r="F86" s="237"/>
      <c r="G86" s="237"/>
      <c r="H86" s="237"/>
      <c r="I86" s="237"/>
      <c r="J86" s="237"/>
      <c r="K86" s="237"/>
      <c r="L86" s="237"/>
      <c r="M86" s="237"/>
      <c r="N86" s="237"/>
      <c r="O86" s="237"/>
      <c r="P86" s="237"/>
      <c r="Q86" s="237"/>
      <c r="R86" s="237"/>
      <c r="S86" s="237"/>
      <c r="T86" s="237"/>
      <c r="U86" s="237"/>
    </row>
    <row r="87" spans="1:21">
      <c r="A87" s="232" t="s">
        <v>3993</v>
      </c>
      <c r="B87" s="233" t="s">
        <v>4323</v>
      </c>
      <c r="C87" s="237"/>
      <c r="D87" s="237"/>
      <c r="E87" s="237"/>
      <c r="F87" s="237"/>
      <c r="G87" s="237"/>
      <c r="H87" s="237"/>
      <c r="I87" s="237"/>
      <c r="J87" s="237"/>
      <c r="K87" s="237"/>
      <c r="L87" s="237"/>
      <c r="M87" s="237"/>
      <c r="N87" s="237"/>
      <c r="O87" s="237"/>
      <c r="P87" s="237"/>
      <c r="Q87" s="237"/>
      <c r="R87" s="237"/>
      <c r="S87" s="237"/>
      <c r="T87" s="237"/>
      <c r="U87" s="237"/>
    </row>
    <row r="88" spans="1:21" ht="24">
      <c r="A88" s="232" t="s">
        <v>3994</v>
      </c>
      <c r="B88" s="233" t="s">
        <v>4324</v>
      </c>
      <c r="C88" s="237"/>
      <c r="D88" s="237"/>
      <c r="E88" s="237"/>
      <c r="F88" s="237"/>
      <c r="G88" s="237"/>
      <c r="H88" s="237"/>
      <c r="I88" s="237"/>
      <c r="J88" s="237"/>
      <c r="K88" s="237"/>
      <c r="L88" s="237"/>
      <c r="M88" s="237"/>
      <c r="N88" s="237"/>
      <c r="O88" s="237"/>
      <c r="P88" s="237"/>
      <c r="Q88" s="237"/>
      <c r="R88" s="237"/>
      <c r="S88" s="237"/>
      <c r="T88" s="237"/>
      <c r="U88" s="237"/>
    </row>
    <row r="89" spans="1:21">
      <c r="A89" s="232" t="s">
        <v>3995</v>
      </c>
      <c r="B89" s="233" t="s">
        <v>4325</v>
      </c>
      <c r="C89" s="237"/>
      <c r="D89" s="237"/>
      <c r="E89" s="237"/>
      <c r="F89" s="237"/>
      <c r="G89" s="237"/>
      <c r="H89" s="237"/>
      <c r="I89" s="237"/>
      <c r="J89" s="237"/>
      <c r="K89" s="237"/>
      <c r="L89" s="237"/>
      <c r="M89" s="237"/>
      <c r="N89" s="237"/>
      <c r="O89" s="237"/>
      <c r="P89" s="237"/>
      <c r="Q89" s="237"/>
      <c r="R89" s="237"/>
      <c r="S89" s="237"/>
      <c r="T89" s="237"/>
      <c r="U89" s="237"/>
    </row>
    <row r="90" spans="1:21" ht="24">
      <c r="A90" s="232" t="s">
        <v>3996</v>
      </c>
      <c r="B90" s="233" t="s">
        <v>4326</v>
      </c>
      <c r="C90" s="237"/>
      <c r="D90" s="237"/>
      <c r="E90" s="237"/>
      <c r="F90" s="237"/>
      <c r="G90" s="237"/>
      <c r="H90" s="237"/>
      <c r="I90" s="237"/>
      <c r="J90" s="237"/>
      <c r="K90" s="237"/>
      <c r="L90" s="237"/>
      <c r="M90" s="237"/>
      <c r="N90" s="237"/>
      <c r="O90" s="237"/>
      <c r="P90" s="237"/>
      <c r="Q90" s="237"/>
      <c r="R90" s="237"/>
      <c r="S90" s="237"/>
      <c r="T90" s="237"/>
      <c r="U90" s="237"/>
    </row>
    <row r="91" spans="1:21">
      <c r="A91" s="232" t="s">
        <v>3997</v>
      </c>
      <c r="B91" s="233" t="s">
        <v>4327</v>
      </c>
      <c r="C91" s="237"/>
      <c r="D91" s="237"/>
      <c r="E91" s="237"/>
      <c r="F91" s="237"/>
      <c r="G91" s="237"/>
      <c r="H91" s="237"/>
      <c r="I91" s="237"/>
      <c r="J91" s="237"/>
      <c r="K91" s="237"/>
      <c r="L91" s="237"/>
      <c r="M91" s="237"/>
      <c r="N91" s="237"/>
      <c r="O91" s="237"/>
      <c r="P91" s="237"/>
      <c r="Q91" s="237"/>
      <c r="R91" s="237"/>
      <c r="S91" s="237"/>
      <c r="T91" s="237"/>
      <c r="U91" s="237"/>
    </row>
    <row r="92" spans="1:21">
      <c r="A92" s="232" t="s">
        <v>3998</v>
      </c>
      <c r="B92" s="233" t="s">
        <v>4328</v>
      </c>
      <c r="C92" s="237"/>
      <c r="D92" s="237"/>
      <c r="E92" s="237"/>
      <c r="F92" s="237"/>
      <c r="G92" s="237"/>
      <c r="H92" s="237"/>
      <c r="I92" s="237"/>
      <c r="J92" s="237"/>
      <c r="K92" s="237"/>
      <c r="L92" s="237"/>
      <c r="M92" s="237"/>
      <c r="N92" s="237"/>
      <c r="O92" s="237"/>
      <c r="P92" s="237"/>
      <c r="Q92" s="237"/>
      <c r="R92" s="237"/>
      <c r="S92" s="237"/>
      <c r="T92" s="237"/>
      <c r="U92" s="237"/>
    </row>
    <row r="93" spans="1:21" ht="24">
      <c r="A93" s="232" t="s">
        <v>3999</v>
      </c>
      <c r="B93" s="233" t="s">
        <v>4329</v>
      </c>
      <c r="C93" s="237"/>
      <c r="D93" s="237"/>
      <c r="E93" s="237"/>
      <c r="F93" s="237"/>
      <c r="G93" s="237"/>
      <c r="H93" s="237"/>
      <c r="I93" s="237"/>
      <c r="J93" s="237"/>
      <c r="K93" s="237"/>
      <c r="L93" s="237"/>
      <c r="M93" s="237"/>
      <c r="N93" s="237"/>
      <c r="O93" s="237"/>
      <c r="P93" s="237"/>
      <c r="Q93" s="237"/>
      <c r="R93" s="237"/>
      <c r="S93" s="237"/>
      <c r="T93" s="237"/>
      <c r="U93" s="237"/>
    </row>
    <row r="94" spans="1:21">
      <c r="A94" s="232" t="s">
        <v>4000</v>
      </c>
      <c r="B94" s="233" t="s">
        <v>4330</v>
      </c>
      <c r="C94" s="237"/>
      <c r="D94" s="237"/>
      <c r="E94" s="237"/>
      <c r="F94" s="237"/>
      <c r="G94" s="237"/>
      <c r="H94" s="237"/>
      <c r="I94" s="237"/>
      <c r="J94" s="237"/>
      <c r="K94" s="237"/>
      <c r="L94" s="237"/>
      <c r="M94" s="237"/>
      <c r="N94" s="237"/>
      <c r="O94" s="237"/>
      <c r="P94" s="237"/>
      <c r="Q94" s="237"/>
      <c r="R94" s="237"/>
      <c r="S94" s="237"/>
      <c r="T94" s="237"/>
      <c r="U94" s="237"/>
    </row>
    <row r="95" spans="1:21">
      <c r="A95" s="232" t="s">
        <v>4001</v>
      </c>
      <c r="B95" s="233" t="s">
        <v>4331</v>
      </c>
      <c r="C95" s="237"/>
      <c r="D95" s="237"/>
      <c r="E95" s="237"/>
      <c r="F95" s="237"/>
      <c r="G95" s="237"/>
      <c r="H95" s="237"/>
      <c r="I95" s="237"/>
      <c r="J95" s="237"/>
      <c r="K95" s="237"/>
      <c r="L95" s="237"/>
      <c r="M95" s="237"/>
      <c r="N95" s="237"/>
      <c r="O95" s="237"/>
      <c r="P95" s="237"/>
      <c r="Q95" s="237"/>
      <c r="R95" s="237"/>
      <c r="S95" s="237"/>
      <c r="T95" s="237"/>
      <c r="U95" s="237"/>
    </row>
    <row r="96" spans="1:21" ht="60">
      <c r="A96" s="232" t="s">
        <v>4002</v>
      </c>
      <c r="B96" s="233" t="s">
        <v>4332</v>
      </c>
      <c r="C96" s="237"/>
      <c r="D96" s="237"/>
      <c r="E96" s="237"/>
      <c r="F96" s="237"/>
      <c r="G96" s="237"/>
      <c r="H96" s="237"/>
      <c r="I96" s="237"/>
      <c r="J96" s="237"/>
      <c r="K96" s="237"/>
      <c r="L96" s="237"/>
      <c r="M96" s="237"/>
      <c r="N96" s="237"/>
      <c r="O96" s="237"/>
      <c r="P96" s="237"/>
      <c r="Q96" s="237"/>
      <c r="R96" s="237"/>
      <c r="S96" s="237"/>
      <c r="T96" s="237"/>
      <c r="U96" s="237"/>
    </row>
    <row r="97" spans="1:21" ht="48">
      <c r="A97" s="232" t="s">
        <v>4003</v>
      </c>
      <c r="B97" s="233" t="s">
        <v>4333</v>
      </c>
      <c r="C97" s="237"/>
      <c r="D97" s="237"/>
      <c r="E97" s="237"/>
      <c r="F97" s="237"/>
      <c r="G97" s="237"/>
      <c r="H97" s="237"/>
      <c r="I97" s="237"/>
      <c r="J97" s="237"/>
      <c r="K97" s="237"/>
      <c r="L97" s="237"/>
      <c r="M97" s="237"/>
      <c r="N97" s="237"/>
      <c r="O97" s="237"/>
      <c r="P97" s="237"/>
      <c r="Q97" s="237"/>
      <c r="R97" s="237"/>
      <c r="S97" s="237"/>
      <c r="T97" s="237"/>
      <c r="U97" s="237"/>
    </row>
    <row r="98" spans="1:21">
      <c r="A98" s="232" t="s">
        <v>4004</v>
      </c>
      <c r="B98" s="233" t="s">
        <v>4334</v>
      </c>
      <c r="C98" s="237"/>
      <c r="D98" s="237"/>
      <c r="E98" s="237"/>
      <c r="F98" s="237"/>
      <c r="G98" s="237"/>
      <c r="H98" s="237"/>
      <c r="I98" s="237"/>
      <c r="J98" s="237"/>
      <c r="K98" s="237"/>
      <c r="L98" s="237"/>
      <c r="M98" s="237"/>
      <c r="N98" s="237"/>
      <c r="O98" s="237"/>
      <c r="P98" s="237"/>
      <c r="Q98" s="237"/>
      <c r="R98" s="237"/>
      <c r="S98" s="237"/>
      <c r="T98" s="237"/>
      <c r="U98" s="237"/>
    </row>
    <row r="99" spans="1:21" ht="24">
      <c r="A99" s="232" t="s">
        <v>4005</v>
      </c>
      <c r="B99" s="233" t="s">
        <v>4335</v>
      </c>
      <c r="C99" s="237"/>
      <c r="D99" s="237"/>
      <c r="E99" s="237"/>
      <c r="F99" s="237"/>
      <c r="G99" s="237"/>
      <c r="H99" s="237"/>
      <c r="I99" s="237"/>
      <c r="J99" s="237"/>
      <c r="K99" s="237"/>
      <c r="L99" s="237"/>
      <c r="M99" s="237"/>
      <c r="N99" s="237"/>
      <c r="O99" s="237"/>
      <c r="P99" s="237"/>
      <c r="Q99" s="237"/>
      <c r="R99" s="237"/>
      <c r="S99" s="237"/>
      <c r="T99" s="237"/>
      <c r="U99" s="237"/>
    </row>
    <row r="100" spans="1:21">
      <c r="A100" s="232" t="s">
        <v>4006</v>
      </c>
      <c r="B100" s="233" t="s">
        <v>4336</v>
      </c>
      <c r="C100" s="237"/>
      <c r="D100" s="237"/>
      <c r="E100" s="237"/>
      <c r="F100" s="237"/>
      <c r="G100" s="237"/>
      <c r="H100" s="237"/>
      <c r="I100" s="237"/>
      <c r="J100" s="237"/>
      <c r="K100" s="237"/>
      <c r="L100" s="237"/>
      <c r="M100" s="237"/>
      <c r="N100" s="237"/>
      <c r="O100" s="237"/>
      <c r="P100" s="237"/>
      <c r="Q100" s="237"/>
      <c r="R100" s="237"/>
      <c r="S100" s="237"/>
      <c r="T100" s="237"/>
      <c r="U100" s="237"/>
    </row>
    <row r="101" spans="1:21">
      <c r="A101" s="232" t="s">
        <v>4007</v>
      </c>
      <c r="B101" s="233" t="s">
        <v>4337</v>
      </c>
      <c r="C101" s="237"/>
      <c r="D101" s="237"/>
      <c r="E101" s="237"/>
      <c r="F101" s="237"/>
      <c r="G101" s="237"/>
      <c r="H101" s="237"/>
      <c r="I101" s="237"/>
      <c r="J101" s="237"/>
      <c r="K101" s="237"/>
      <c r="L101" s="237"/>
      <c r="M101" s="237"/>
      <c r="N101" s="237"/>
      <c r="O101" s="237"/>
      <c r="P101" s="237"/>
      <c r="Q101" s="237"/>
      <c r="R101" s="237"/>
      <c r="S101" s="237"/>
      <c r="T101" s="237"/>
      <c r="U101" s="237"/>
    </row>
    <row r="102" spans="1:21">
      <c r="A102" s="232" t="s">
        <v>4008</v>
      </c>
      <c r="B102" s="233" t="s">
        <v>4338</v>
      </c>
      <c r="C102" s="237"/>
      <c r="D102" s="237"/>
      <c r="E102" s="237"/>
      <c r="F102" s="237"/>
      <c r="G102" s="237"/>
      <c r="H102" s="237"/>
      <c r="I102" s="237"/>
      <c r="J102" s="237"/>
      <c r="K102" s="237"/>
      <c r="L102" s="237"/>
      <c r="M102" s="237"/>
      <c r="N102" s="237"/>
      <c r="O102" s="237"/>
      <c r="P102" s="237"/>
      <c r="Q102" s="237"/>
      <c r="R102" s="237"/>
      <c r="S102" s="237"/>
      <c r="T102" s="237"/>
      <c r="U102" s="237"/>
    </row>
    <row r="103" spans="1:21">
      <c r="A103" s="232" t="s">
        <v>4009</v>
      </c>
      <c r="B103" s="233" t="s">
        <v>4339</v>
      </c>
      <c r="C103" s="237"/>
      <c r="D103" s="237"/>
      <c r="E103" s="237"/>
      <c r="F103" s="237"/>
      <c r="G103" s="237"/>
      <c r="H103" s="237"/>
      <c r="I103" s="237"/>
      <c r="J103" s="237"/>
      <c r="K103" s="237"/>
      <c r="L103" s="237"/>
      <c r="M103" s="237"/>
      <c r="N103" s="237"/>
      <c r="O103" s="237"/>
      <c r="P103" s="237"/>
      <c r="Q103" s="237"/>
      <c r="R103" s="237"/>
      <c r="S103" s="237"/>
      <c r="T103" s="237"/>
      <c r="U103" s="237"/>
    </row>
    <row r="104" spans="1:21">
      <c r="A104" s="232" t="s">
        <v>4340</v>
      </c>
      <c r="B104" s="233" t="s">
        <v>4341</v>
      </c>
      <c r="C104" s="237"/>
      <c r="D104" s="237"/>
      <c r="E104" s="237"/>
      <c r="F104" s="237"/>
      <c r="G104" s="237"/>
      <c r="H104" s="237"/>
      <c r="I104" s="237"/>
      <c r="J104" s="237"/>
      <c r="K104" s="237"/>
      <c r="L104" s="237"/>
      <c r="M104" s="237"/>
      <c r="N104" s="237"/>
      <c r="O104" s="237"/>
      <c r="P104" s="237"/>
      <c r="Q104" s="237"/>
      <c r="R104" s="237"/>
      <c r="S104" s="237"/>
      <c r="T104" s="237"/>
      <c r="U104" s="237"/>
    </row>
    <row r="105" spans="1:21">
      <c r="A105" s="232" t="s">
        <v>4011</v>
      </c>
      <c r="B105" s="233" t="s">
        <v>4342</v>
      </c>
      <c r="C105" s="237"/>
      <c r="D105" s="237"/>
      <c r="E105" s="237"/>
      <c r="F105" s="237"/>
      <c r="G105" s="237"/>
      <c r="H105" s="237"/>
      <c r="I105" s="237"/>
      <c r="J105" s="237"/>
      <c r="K105" s="237"/>
      <c r="L105" s="237"/>
      <c r="M105" s="237"/>
      <c r="N105" s="237"/>
      <c r="O105" s="237"/>
      <c r="P105" s="237"/>
      <c r="Q105" s="237"/>
      <c r="R105" s="237"/>
      <c r="S105" s="237"/>
      <c r="T105" s="237"/>
      <c r="U105" s="237"/>
    </row>
    <row r="106" spans="1:21">
      <c r="A106" s="232" t="s">
        <v>4012</v>
      </c>
      <c r="B106" s="233" t="s">
        <v>4343</v>
      </c>
      <c r="C106" s="237"/>
      <c r="D106" s="237"/>
      <c r="E106" s="237"/>
      <c r="F106" s="237"/>
      <c r="G106" s="237"/>
      <c r="H106" s="237"/>
      <c r="I106" s="237"/>
      <c r="J106" s="237"/>
      <c r="K106" s="237"/>
      <c r="L106" s="237"/>
      <c r="M106" s="237"/>
      <c r="N106" s="237"/>
      <c r="O106" s="237"/>
      <c r="P106" s="237"/>
      <c r="Q106" s="237"/>
      <c r="R106" s="237"/>
      <c r="S106" s="237"/>
      <c r="T106" s="237"/>
      <c r="U106" s="237"/>
    </row>
    <row r="107" spans="1:21" ht="24">
      <c r="A107" s="232" t="s">
        <v>4013</v>
      </c>
      <c r="B107" s="233" t="s">
        <v>4344</v>
      </c>
      <c r="C107" s="237"/>
      <c r="D107" s="237"/>
      <c r="E107" s="237"/>
      <c r="F107" s="237"/>
      <c r="G107" s="237"/>
      <c r="H107" s="237"/>
      <c r="I107" s="237"/>
      <c r="J107" s="237"/>
      <c r="K107" s="237"/>
      <c r="L107" s="237"/>
      <c r="M107" s="237"/>
      <c r="N107" s="237"/>
      <c r="O107" s="237"/>
      <c r="P107" s="237"/>
      <c r="Q107" s="237"/>
      <c r="R107" s="237"/>
      <c r="S107" s="237"/>
      <c r="T107" s="237"/>
      <c r="U107" s="237"/>
    </row>
    <row r="108" spans="1:21">
      <c r="A108" s="232" t="s">
        <v>4014</v>
      </c>
      <c r="B108" s="233" t="s">
        <v>4345</v>
      </c>
      <c r="C108" s="237"/>
      <c r="D108" s="237"/>
      <c r="E108" s="237"/>
      <c r="F108" s="237"/>
      <c r="G108" s="237"/>
      <c r="H108" s="237"/>
      <c r="I108" s="237"/>
      <c r="J108" s="237"/>
      <c r="K108" s="237"/>
      <c r="L108" s="237"/>
      <c r="M108" s="237"/>
      <c r="N108" s="237"/>
      <c r="O108" s="237"/>
      <c r="P108" s="237"/>
      <c r="Q108" s="237"/>
      <c r="R108" s="237"/>
      <c r="S108" s="237"/>
      <c r="T108" s="237"/>
      <c r="U108" s="237"/>
    </row>
    <row r="109" spans="1:21">
      <c r="A109" s="232" t="s">
        <v>4015</v>
      </c>
      <c r="B109" s="233" t="s">
        <v>4346</v>
      </c>
      <c r="C109" s="237"/>
      <c r="D109" s="237"/>
      <c r="E109" s="237"/>
      <c r="F109" s="237"/>
      <c r="G109" s="237"/>
      <c r="H109" s="237"/>
      <c r="I109" s="237"/>
      <c r="J109" s="237"/>
      <c r="K109" s="237"/>
      <c r="L109" s="237"/>
      <c r="M109" s="237"/>
      <c r="N109" s="237"/>
      <c r="O109" s="237"/>
      <c r="P109" s="237"/>
      <c r="Q109" s="237"/>
      <c r="R109" s="237"/>
      <c r="S109" s="237"/>
      <c r="T109" s="237"/>
      <c r="U109" s="237"/>
    </row>
    <row r="110" spans="1:21" ht="48">
      <c r="A110" s="239" t="s">
        <v>4347</v>
      </c>
      <c r="B110" s="233" t="s">
        <v>4348</v>
      </c>
      <c r="C110" s="237"/>
      <c r="D110" s="237"/>
      <c r="E110" s="237"/>
      <c r="F110" s="237"/>
      <c r="G110" s="237"/>
      <c r="H110" s="237"/>
      <c r="I110" s="237"/>
      <c r="J110" s="237"/>
      <c r="K110" s="237"/>
      <c r="L110" s="237"/>
      <c r="M110" s="237"/>
      <c r="N110" s="237"/>
      <c r="O110" s="237"/>
      <c r="P110" s="237"/>
      <c r="Q110" s="237"/>
      <c r="R110" s="237"/>
      <c r="S110" s="237"/>
      <c r="T110" s="237"/>
      <c r="U110" s="237"/>
    </row>
    <row r="111" spans="1:21">
      <c r="A111" s="232" t="s">
        <v>4017</v>
      </c>
      <c r="B111" s="233" t="s">
        <v>4349</v>
      </c>
      <c r="C111" s="237"/>
      <c r="D111" s="237"/>
      <c r="E111" s="237"/>
      <c r="F111" s="237"/>
      <c r="G111" s="237"/>
      <c r="H111" s="237"/>
      <c r="I111" s="237"/>
      <c r="J111" s="237"/>
      <c r="K111" s="237"/>
      <c r="L111" s="237"/>
      <c r="M111" s="237"/>
      <c r="N111" s="237"/>
      <c r="O111" s="237"/>
      <c r="P111" s="237"/>
      <c r="Q111" s="237"/>
      <c r="R111" s="237"/>
      <c r="S111" s="237"/>
      <c r="T111" s="237"/>
      <c r="U111" s="237"/>
    </row>
    <row r="112" spans="1:21">
      <c r="A112" s="232" t="s">
        <v>4018</v>
      </c>
      <c r="B112" s="233" t="s">
        <v>4350</v>
      </c>
      <c r="C112" s="237"/>
      <c r="D112" s="237"/>
      <c r="E112" s="237"/>
      <c r="F112" s="237"/>
      <c r="G112" s="237"/>
      <c r="H112" s="237"/>
      <c r="I112" s="237"/>
      <c r="J112" s="237"/>
      <c r="K112" s="237"/>
      <c r="L112" s="237"/>
      <c r="M112" s="237"/>
      <c r="N112" s="237"/>
      <c r="O112" s="237"/>
      <c r="P112" s="237"/>
      <c r="Q112" s="237"/>
      <c r="R112" s="237"/>
      <c r="S112" s="237"/>
      <c r="T112" s="237"/>
      <c r="U112" s="237"/>
    </row>
    <row r="113" spans="1:21">
      <c r="A113" s="232" t="s">
        <v>4019</v>
      </c>
      <c r="B113" s="233" t="s">
        <v>4351</v>
      </c>
      <c r="C113" s="237"/>
      <c r="D113" s="237"/>
      <c r="E113" s="237"/>
      <c r="F113" s="237"/>
      <c r="G113" s="237"/>
      <c r="H113" s="237"/>
      <c r="I113" s="237"/>
      <c r="J113" s="237"/>
      <c r="K113" s="237"/>
      <c r="L113" s="237"/>
      <c r="M113" s="237"/>
      <c r="N113" s="237"/>
      <c r="O113" s="237"/>
      <c r="P113" s="237"/>
      <c r="Q113" s="237"/>
      <c r="R113" s="237"/>
      <c r="S113" s="237"/>
      <c r="T113" s="237"/>
      <c r="U113" s="237"/>
    </row>
    <row r="114" spans="1:21">
      <c r="A114" s="232" t="s">
        <v>4020</v>
      </c>
      <c r="B114" s="233" t="s">
        <v>4352</v>
      </c>
      <c r="C114" s="237"/>
      <c r="D114" s="237"/>
      <c r="E114" s="237"/>
      <c r="F114" s="237"/>
      <c r="G114" s="237"/>
      <c r="H114" s="237"/>
      <c r="I114" s="237"/>
      <c r="J114" s="237"/>
      <c r="K114" s="237"/>
      <c r="L114" s="237"/>
      <c r="M114" s="237"/>
      <c r="N114" s="237"/>
      <c r="O114" s="237"/>
      <c r="P114" s="237"/>
      <c r="Q114" s="237"/>
      <c r="R114" s="237"/>
      <c r="S114" s="237"/>
      <c r="T114" s="237"/>
      <c r="U114" s="237"/>
    </row>
    <row r="115" spans="1:21" ht="24">
      <c r="A115" s="232" t="s">
        <v>4021</v>
      </c>
      <c r="B115" s="233" t="s">
        <v>4353</v>
      </c>
      <c r="C115" s="237"/>
      <c r="D115" s="237"/>
      <c r="E115" s="237"/>
      <c r="F115" s="237"/>
      <c r="G115" s="237"/>
      <c r="H115" s="237"/>
      <c r="I115" s="237"/>
      <c r="J115" s="237"/>
      <c r="K115" s="237"/>
      <c r="L115" s="237"/>
      <c r="M115" s="237"/>
      <c r="N115" s="237"/>
      <c r="O115" s="237"/>
      <c r="P115" s="237"/>
      <c r="Q115" s="237"/>
      <c r="R115" s="237"/>
      <c r="S115" s="237"/>
      <c r="T115" s="237"/>
      <c r="U115" s="237"/>
    </row>
    <row r="116" spans="1:21">
      <c r="A116" s="232" t="s">
        <v>4022</v>
      </c>
      <c r="B116" s="233" t="s">
        <v>4354</v>
      </c>
      <c r="C116" s="237"/>
      <c r="D116" s="237"/>
      <c r="E116" s="237"/>
      <c r="F116" s="237"/>
      <c r="G116" s="237"/>
      <c r="H116" s="237"/>
      <c r="I116" s="237"/>
      <c r="J116" s="237"/>
      <c r="K116" s="237"/>
      <c r="L116" s="237"/>
      <c r="M116" s="237"/>
      <c r="N116" s="237"/>
      <c r="O116" s="237"/>
      <c r="P116" s="237"/>
      <c r="Q116" s="237"/>
      <c r="R116" s="237"/>
      <c r="S116" s="237"/>
      <c r="T116" s="237"/>
      <c r="U116" s="237"/>
    </row>
    <row r="117" spans="1:21" ht="36">
      <c r="A117" s="232" t="s">
        <v>4355</v>
      </c>
      <c r="B117" s="240" t="s">
        <v>4356</v>
      </c>
      <c r="C117" s="237"/>
      <c r="D117" s="237"/>
      <c r="E117" s="237"/>
      <c r="F117" s="237"/>
      <c r="G117" s="237"/>
      <c r="H117" s="237"/>
      <c r="I117" s="237"/>
      <c r="J117" s="237"/>
      <c r="K117" s="237"/>
      <c r="L117" s="237"/>
      <c r="M117" s="237"/>
      <c r="N117" s="237"/>
      <c r="O117" s="237"/>
      <c r="P117" s="237"/>
      <c r="Q117" s="237"/>
      <c r="R117" s="237"/>
      <c r="S117" s="237"/>
      <c r="T117" s="237"/>
      <c r="U117" s="237"/>
    </row>
    <row r="118" spans="1:21">
      <c r="A118" s="232" t="s">
        <v>4024</v>
      </c>
      <c r="B118" s="233" t="s">
        <v>4357</v>
      </c>
      <c r="C118" s="237"/>
      <c r="D118" s="237"/>
      <c r="E118" s="237"/>
      <c r="F118" s="237"/>
      <c r="G118" s="237"/>
      <c r="H118" s="237"/>
      <c r="I118" s="237"/>
      <c r="J118" s="237"/>
      <c r="K118" s="237"/>
      <c r="L118" s="237"/>
      <c r="M118" s="237"/>
      <c r="N118" s="237"/>
      <c r="O118" s="237"/>
      <c r="P118" s="237"/>
      <c r="Q118" s="237"/>
      <c r="R118" s="237"/>
      <c r="S118" s="237"/>
      <c r="T118" s="237"/>
      <c r="U118" s="237"/>
    </row>
    <row r="119" spans="1:21" ht="36">
      <c r="A119" s="232" t="s">
        <v>4025</v>
      </c>
      <c r="B119" s="233" t="s">
        <v>4358</v>
      </c>
      <c r="C119" s="237"/>
      <c r="D119" s="237"/>
      <c r="E119" s="237"/>
      <c r="F119" s="237"/>
      <c r="G119" s="237"/>
      <c r="H119" s="237"/>
      <c r="I119" s="237"/>
      <c r="J119" s="237"/>
      <c r="K119" s="237"/>
      <c r="L119" s="237"/>
      <c r="M119" s="237"/>
      <c r="N119" s="237"/>
      <c r="O119" s="237"/>
      <c r="P119" s="237"/>
      <c r="Q119" s="237"/>
      <c r="R119" s="237"/>
      <c r="S119" s="237"/>
      <c r="T119" s="237"/>
      <c r="U119" s="237"/>
    </row>
    <row r="120" spans="1:21">
      <c r="A120" s="232" t="s">
        <v>4026</v>
      </c>
      <c r="B120" s="233" t="s">
        <v>4359</v>
      </c>
      <c r="C120" s="237"/>
      <c r="D120" s="237"/>
      <c r="E120" s="237"/>
      <c r="F120" s="237"/>
      <c r="G120" s="237"/>
      <c r="H120" s="237"/>
      <c r="I120" s="237"/>
      <c r="J120" s="237"/>
      <c r="K120" s="237"/>
      <c r="L120" s="237"/>
      <c r="M120" s="237"/>
      <c r="N120" s="237"/>
      <c r="O120" s="237"/>
      <c r="P120" s="237"/>
      <c r="Q120" s="237"/>
      <c r="R120" s="237"/>
      <c r="S120" s="237"/>
      <c r="T120" s="237"/>
      <c r="U120" s="237"/>
    </row>
    <row r="121" spans="1:21" ht="24">
      <c r="A121" s="232" t="s">
        <v>4027</v>
      </c>
      <c r="B121" s="233" t="s">
        <v>4360</v>
      </c>
      <c r="C121" s="237"/>
      <c r="D121" s="237"/>
      <c r="E121" s="237"/>
      <c r="F121" s="237"/>
      <c r="G121" s="237"/>
      <c r="H121" s="237"/>
      <c r="I121" s="237"/>
      <c r="J121" s="237"/>
      <c r="K121" s="237"/>
      <c r="L121" s="237"/>
      <c r="M121" s="237"/>
      <c r="N121" s="237"/>
      <c r="O121" s="237"/>
      <c r="P121" s="237"/>
      <c r="Q121" s="237"/>
      <c r="R121" s="237"/>
      <c r="S121" s="237"/>
      <c r="T121" s="237"/>
      <c r="U121" s="237"/>
    </row>
    <row r="122" spans="1:21" ht="60">
      <c r="A122" s="232" t="s">
        <v>4028</v>
      </c>
      <c r="B122" s="233" t="s">
        <v>4361</v>
      </c>
      <c r="C122" s="237"/>
      <c r="D122" s="237"/>
      <c r="E122" s="237"/>
      <c r="F122" s="237"/>
      <c r="G122" s="237"/>
      <c r="H122" s="237"/>
      <c r="I122" s="237"/>
      <c r="J122" s="237"/>
      <c r="K122" s="237"/>
      <c r="L122" s="237"/>
      <c r="M122" s="237"/>
      <c r="N122" s="237"/>
      <c r="O122" s="237"/>
      <c r="P122" s="237"/>
      <c r="Q122" s="237"/>
      <c r="R122" s="237"/>
      <c r="S122" s="237"/>
      <c r="T122" s="237"/>
      <c r="U122" s="237"/>
    </row>
    <row r="123" spans="1:21">
      <c r="A123" s="232" t="s">
        <v>4029</v>
      </c>
      <c r="B123" s="233" t="s">
        <v>4362</v>
      </c>
      <c r="C123" s="237"/>
      <c r="D123" s="237"/>
      <c r="E123" s="237"/>
      <c r="F123" s="237"/>
      <c r="G123" s="237"/>
      <c r="H123" s="237"/>
      <c r="I123" s="237"/>
      <c r="J123" s="237"/>
      <c r="K123" s="237"/>
      <c r="L123" s="237"/>
      <c r="M123" s="237"/>
      <c r="N123" s="237"/>
      <c r="O123" s="237"/>
      <c r="P123" s="237"/>
      <c r="Q123" s="237"/>
      <c r="R123" s="237"/>
      <c r="S123" s="237"/>
      <c r="T123" s="237"/>
      <c r="U123" s="237"/>
    </row>
    <row r="124" spans="1:21">
      <c r="A124" s="232" t="s">
        <v>4030</v>
      </c>
      <c r="B124" s="233" t="s">
        <v>4363</v>
      </c>
      <c r="C124" s="237"/>
      <c r="D124" s="237"/>
      <c r="E124" s="237"/>
      <c r="F124" s="237"/>
      <c r="G124" s="237"/>
      <c r="H124" s="237"/>
      <c r="I124" s="237"/>
      <c r="J124" s="237"/>
      <c r="K124" s="237"/>
      <c r="L124" s="237"/>
      <c r="M124" s="237"/>
      <c r="N124" s="237"/>
      <c r="O124" s="237"/>
      <c r="P124" s="237"/>
      <c r="Q124" s="237"/>
      <c r="R124" s="237"/>
      <c r="S124" s="237"/>
      <c r="T124" s="237"/>
      <c r="U124" s="237"/>
    </row>
    <row r="125" spans="1:21">
      <c r="A125" s="232" t="s">
        <v>4031</v>
      </c>
      <c r="B125" s="233" t="s">
        <v>4364</v>
      </c>
      <c r="C125" s="237"/>
      <c r="D125" s="237"/>
      <c r="E125" s="237"/>
      <c r="F125" s="237"/>
      <c r="G125" s="237"/>
      <c r="H125" s="237"/>
      <c r="I125" s="237"/>
      <c r="J125" s="237"/>
      <c r="K125" s="237"/>
      <c r="L125" s="237"/>
      <c r="M125" s="237"/>
      <c r="N125" s="237"/>
      <c r="O125" s="237"/>
      <c r="P125" s="237"/>
      <c r="Q125" s="237"/>
      <c r="R125" s="237"/>
      <c r="S125" s="237"/>
      <c r="T125" s="237"/>
      <c r="U125" s="237"/>
    </row>
    <row r="126" spans="1:21">
      <c r="A126" s="232" t="s">
        <v>4032</v>
      </c>
      <c r="B126" s="233" t="s">
        <v>4365</v>
      </c>
      <c r="C126" s="237"/>
      <c r="D126" s="237"/>
      <c r="E126" s="237"/>
      <c r="F126" s="237"/>
      <c r="G126" s="237"/>
      <c r="H126" s="237"/>
      <c r="I126" s="237"/>
      <c r="J126" s="237"/>
      <c r="K126" s="237"/>
      <c r="L126" s="237"/>
      <c r="M126" s="237"/>
      <c r="N126" s="237"/>
      <c r="O126" s="237"/>
      <c r="P126" s="237"/>
      <c r="Q126" s="237"/>
      <c r="R126" s="237"/>
      <c r="S126" s="237"/>
      <c r="T126" s="237"/>
      <c r="U126" s="237"/>
    </row>
    <row r="127" spans="1:21">
      <c r="A127" s="232" t="s">
        <v>4033</v>
      </c>
      <c r="B127" s="233" t="s">
        <v>4366</v>
      </c>
      <c r="C127" s="237"/>
      <c r="D127" s="237"/>
      <c r="E127" s="237"/>
      <c r="F127" s="237"/>
      <c r="G127" s="237"/>
      <c r="H127" s="237"/>
      <c r="I127" s="237"/>
      <c r="J127" s="237"/>
      <c r="K127" s="237"/>
      <c r="L127" s="237"/>
      <c r="M127" s="237"/>
      <c r="N127" s="237"/>
      <c r="O127" s="237"/>
      <c r="P127" s="237"/>
      <c r="Q127" s="237"/>
      <c r="R127" s="237"/>
      <c r="S127" s="237"/>
      <c r="T127" s="237"/>
      <c r="U127" s="237"/>
    </row>
    <row r="128" spans="1:21" ht="24">
      <c r="A128" s="232" t="s">
        <v>4034</v>
      </c>
      <c r="B128" s="233" t="s">
        <v>4367</v>
      </c>
      <c r="C128" s="237"/>
      <c r="D128" s="237"/>
      <c r="E128" s="237"/>
      <c r="F128" s="237"/>
      <c r="G128" s="237"/>
      <c r="H128" s="237"/>
      <c r="I128" s="237"/>
      <c r="J128" s="237"/>
      <c r="K128" s="237"/>
      <c r="L128" s="237"/>
      <c r="M128" s="237"/>
      <c r="N128" s="237"/>
      <c r="O128" s="237"/>
      <c r="P128" s="237"/>
      <c r="Q128" s="237"/>
      <c r="R128" s="237"/>
      <c r="S128" s="237"/>
      <c r="T128" s="237"/>
      <c r="U128" s="237"/>
    </row>
    <row r="129" spans="1:21">
      <c r="A129" s="232" t="s">
        <v>4035</v>
      </c>
      <c r="B129" s="233" t="s">
        <v>4368</v>
      </c>
      <c r="C129" s="237"/>
      <c r="D129" s="237"/>
      <c r="E129" s="237"/>
      <c r="F129" s="237"/>
      <c r="G129" s="237"/>
      <c r="H129" s="237"/>
      <c r="I129" s="237"/>
      <c r="J129" s="237"/>
      <c r="K129" s="237"/>
      <c r="L129" s="237"/>
      <c r="M129" s="237"/>
      <c r="N129" s="237"/>
      <c r="O129" s="237"/>
      <c r="P129" s="237"/>
      <c r="Q129" s="237"/>
      <c r="R129" s="237"/>
      <c r="S129" s="237"/>
      <c r="T129" s="237"/>
      <c r="U129" s="237"/>
    </row>
    <row r="130" spans="1:21" ht="24">
      <c r="A130" s="232" t="s">
        <v>4036</v>
      </c>
      <c r="B130" s="233" t="s">
        <v>4369</v>
      </c>
      <c r="C130" s="237"/>
      <c r="D130" s="237"/>
      <c r="E130" s="237"/>
      <c r="F130" s="237"/>
      <c r="G130" s="237"/>
      <c r="H130" s="237"/>
      <c r="I130" s="237"/>
      <c r="J130" s="237"/>
      <c r="K130" s="237"/>
      <c r="L130" s="237"/>
      <c r="M130" s="237"/>
      <c r="N130" s="237"/>
      <c r="O130" s="237"/>
      <c r="P130" s="237"/>
      <c r="Q130" s="237"/>
      <c r="R130" s="237"/>
      <c r="S130" s="237"/>
      <c r="T130" s="237"/>
      <c r="U130" s="237"/>
    </row>
    <row r="131" spans="1:21">
      <c r="A131" s="239" t="s">
        <v>4370</v>
      </c>
      <c r="B131" s="240" t="s">
        <v>4371</v>
      </c>
      <c r="C131" s="237"/>
      <c r="D131" s="237"/>
      <c r="E131" s="237"/>
      <c r="F131" s="237"/>
      <c r="G131" s="237"/>
      <c r="H131" s="237"/>
      <c r="I131" s="237"/>
      <c r="J131" s="237"/>
      <c r="K131" s="237"/>
      <c r="L131" s="237"/>
      <c r="M131" s="237"/>
      <c r="N131" s="237"/>
      <c r="O131" s="237"/>
      <c r="P131" s="237"/>
      <c r="Q131" s="237"/>
      <c r="R131" s="237"/>
      <c r="S131" s="237"/>
      <c r="T131" s="237"/>
      <c r="U131" s="237"/>
    </row>
    <row r="132" spans="1:21" ht="48">
      <c r="A132" s="232" t="s">
        <v>4372</v>
      </c>
      <c r="B132" s="233" t="s">
        <v>4373</v>
      </c>
      <c r="C132" s="237"/>
      <c r="D132" s="237"/>
      <c r="E132" s="237"/>
      <c r="F132" s="237"/>
      <c r="G132" s="237"/>
      <c r="H132" s="237"/>
      <c r="I132" s="237"/>
      <c r="J132" s="237"/>
      <c r="K132" s="237"/>
      <c r="L132" s="237"/>
      <c r="M132" s="237"/>
      <c r="N132" s="237"/>
      <c r="O132" s="237"/>
      <c r="P132" s="237"/>
      <c r="Q132" s="237"/>
      <c r="R132" s="237"/>
      <c r="S132" s="237"/>
      <c r="T132" s="237"/>
      <c r="U132" s="237"/>
    </row>
    <row r="133" spans="1:21" ht="24">
      <c r="A133" s="232" t="s">
        <v>4039</v>
      </c>
      <c r="B133" s="233" t="s">
        <v>4374</v>
      </c>
      <c r="C133" s="237"/>
      <c r="D133" s="237"/>
      <c r="E133" s="237"/>
      <c r="F133" s="237"/>
      <c r="G133" s="237"/>
      <c r="H133" s="237"/>
      <c r="I133" s="237"/>
      <c r="J133" s="237"/>
      <c r="K133" s="237"/>
      <c r="L133" s="237"/>
      <c r="M133" s="237"/>
      <c r="N133" s="237"/>
      <c r="O133" s="237"/>
      <c r="P133" s="237"/>
      <c r="Q133" s="237"/>
      <c r="R133" s="237"/>
      <c r="S133" s="237"/>
      <c r="T133" s="237"/>
      <c r="U133" s="237"/>
    </row>
    <row r="134" spans="1:21">
      <c r="A134" s="232" t="s">
        <v>4040</v>
      </c>
      <c r="B134" s="233" t="s">
        <v>4375</v>
      </c>
      <c r="C134" s="237"/>
      <c r="D134" s="237"/>
      <c r="E134" s="237"/>
      <c r="F134" s="237"/>
      <c r="G134" s="237"/>
      <c r="H134" s="237"/>
      <c r="I134" s="237"/>
      <c r="J134" s="237"/>
      <c r="K134" s="237"/>
      <c r="L134" s="237"/>
      <c r="M134" s="237"/>
      <c r="N134" s="237"/>
      <c r="O134" s="237"/>
      <c r="P134" s="237"/>
      <c r="Q134" s="237"/>
      <c r="R134" s="237"/>
      <c r="S134" s="237"/>
      <c r="T134" s="237"/>
      <c r="U134" s="237"/>
    </row>
    <row r="135" spans="1:21">
      <c r="A135" s="232" t="s">
        <v>4041</v>
      </c>
      <c r="B135" s="233" t="s">
        <v>4376</v>
      </c>
      <c r="C135" s="237"/>
      <c r="D135" s="237"/>
      <c r="E135" s="237"/>
      <c r="F135" s="237"/>
      <c r="G135" s="237"/>
      <c r="H135" s="237"/>
      <c r="I135" s="237"/>
      <c r="J135" s="237"/>
      <c r="K135" s="237"/>
      <c r="L135" s="237"/>
      <c r="M135" s="237"/>
      <c r="N135" s="237"/>
      <c r="O135" s="237"/>
      <c r="P135" s="237"/>
      <c r="Q135" s="237"/>
      <c r="R135" s="237"/>
      <c r="S135" s="237"/>
      <c r="T135" s="237"/>
      <c r="U135" s="237"/>
    </row>
    <row r="136" spans="1:21">
      <c r="A136" s="232" t="s">
        <v>4042</v>
      </c>
      <c r="B136" s="233" t="s">
        <v>4377</v>
      </c>
      <c r="C136" s="237"/>
      <c r="D136" s="237"/>
      <c r="E136" s="237"/>
      <c r="F136" s="237"/>
      <c r="G136" s="237"/>
      <c r="H136" s="237"/>
      <c r="I136" s="237"/>
      <c r="J136" s="237"/>
      <c r="K136" s="237"/>
      <c r="L136" s="237"/>
      <c r="M136" s="237"/>
      <c r="N136" s="237"/>
      <c r="O136" s="237"/>
      <c r="P136" s="237"/>
      <c r="Q136" s="237"/>
      <c r="R136" s="237"/>
      <c r="S136" s="237"/>
      <c r="T136" s="237"/>
      <c r="U136" s="237"/>
    </row>
    <row r="137" spans="1:21">
      <c r="A137" s="232" t="s">
        <v>4043</v>
      </c>
      <c r="B137" s="233" t="s">
        <v>4378</v>
      </c>
      <c r="C137" s="237"/>
      <c r="D137" s="237"/>
      <c r="E137" s="237"/>
      <c r="F137" s="237"/>
      <c r="G137" s="237"/>
      <c r="H137" s="237"/>
      <c r="I137" s="237"/>
      <c r="J137" s="237"/>
      <c r="K137" s="237"/>
      <c r="L137" s="237"/>
      <c r="M137" s="237"/>
      <c r="N137" s="237"/>
      <c r="O137" s="237"/>
      <c r="P137" s="237"/>
      <c r="Q137" s="237"/>
      <c r="R137" s="237"/>
      <c r="S137" s="237"/>
      <c r="T137" s="237"/>
      <c r="U137" s="237"/>
    </row>
    <row r="138" spans="1:21">
      <c r="A138" s="232" t="s">
        <v>4044</v>
      </c>
      <c r="B138" s="233" t="s">
        <v>4379</v>
      </c>
      <c r="C138" s="237"/>
      <c r="D138" s="237"/>
      <c r="E138" s="237"/>
      <c r="F138" s="237"/>
      <c r="G138" s="237"/>
      <c r="H138" s="237"/>
      <c r="I138" s="237"/>
      <c r="J138" s="237"/>
      <c r="K138" s="237"/>
      <c r="L138" s="237"/>
      <c r="M138" s="237"/>
      <c r="N138" s="237"/>
      <c r="O138" s="237"/>
      <c r="P138" s="237"/>
      <c r="Q138" s="237"/>
      <c r="R138" s="237"/>
      <c r="S138" s="237"/>
      <c r="T138" s="237"/>
      <c r="U138" s="237"/>
    </row>
    <row r="139" spans="1:21" ht="24">
      <c r="A139" s="232" t="s">
        <v>4045</v>
      </c>
      <c r="B139" s="233" t="s">
        <v>4380</v>
      </c>
      <c r="C139" s="237"/>
      <c r="D139" s="237"/>
      <c r="E139" s="237"/>
      <c r="F139" s="237"/>
      <c r="G139" s="237"/>
      <c r="H139" s="237"/>
      <c r="I139" s="237"/>
      <c r="J139" s="237"/>
      <c r="K139" s="237"/>
      <c r="L139" s="237"/>
      <c r="M139" s="237"/>
      <c r="N139" s="237"/>
      <c r="O139" s="237"/>
      <c r="P139" s="237"/>
      <c r="Q139" s="237"/>
      <c r="R139" s="237"/>
      <c r="S139" s="237"/>
      <c r="T139" s="237"/>
      <c r="U139" s="237"/>
    </row>
    <row r="140" spans="1:21" ht="24">
      <c r="A140" s="232" t="s">
        <v>4046</v>
      </c>
      <c r="B140" s="233" t="s">
        <v>4381</v>
      </c>
      <c r="C140" s="237"/>
      <c r="D140" s="237"/>
      <c r="E140" s="237"/>
      <c r="F140" s="237"/>
      <c r="G140" s="237"/>
      <c r="H140" s="237"/>
      <c r="I140" s="237"/>
      <c r="J140" s="237"/>
      <c r="K140" s="237"/>
      <c r="L140" s="237"/>
      <c r="M140" s="237"/>
      <c r="N140" s="237"/>
      <c r="O140" s="237"/>
      <c r="P140" s="237"/>
      <c r="Q140" s="237"/>
      <c r="R140" s="237"/>
      <c r="S140" s="237"/>
      <c r="T140" s="237"/>
      <c r="U140" s="237"/>
    </row>
    <row r="141" spans="1:21" ht="24">
      <c r="A141" s="239" t="s">
        <v>4047</v>
      </c>
      <c r="B141" s="240" t="s">
        <v>4382</v>
      </c>
      <c r="C141" s="237"/>
      <c r="D141" s="237"/>
      <c r="E141" s="237"/>
      <c r="F141" s="237"/>
      <c r="G141" s="237"/>
      <c r="H141" s="237"/>
      <c r="I141" s="237"/>
      <c r="J141" s="237"/>
      <c r="K141" s="237"/>
      <c r="L141" s="237"/>
      <c r="M141" s="237"/>
      <c r="N141" s="237"/>
      <c r="O141" s="237"/>
      <c r="P141" s="237"/>
      <c r="Q141" s="237"/>
      <c r="R141" s="237"/>
      <c r="S141" s="237"/>
      <c r="T141" s="237"/>
      <c r="U141" s="237"/>
    </row>
    <row r="142" spans="1:21">
      <c r="A142" s="232" t="s">
        <v>4048</v>
      </c>
      <c r="B142" s="233" t="s">
        <v>4383</v>
      </c>
      <c r="C142" s="237"/>
      <c r="D142" s="237"/>
      <c r="E142" s="237"/>
      <c r="F142" s="237"/>
      <c r="G142" s="237"/>
      <c r="H142" s="237"/>
      <c r="I142" s="237"/>
      <c r="J142" s="237"/>
      <c r="K142" s="237"/>
      <c r="L142" s="237"/>
      <c r="M142" s="237"/>
      <c r="N142" s="237"/>
      <c r="O142" s="237"/>
      <c r="P142" s="237"/>
      <c r="Q142" s="237"/>
      <c r="R142" s="237"/>
      <c r="S142" s="237"/>
      <c r="T142" s="237"/>
      <c r="U142" s="237"/>
    </row>
    <row r="143" spans="1:21">
      <c r="A143" s="232" t="s">
        <v>4049</v>
      </c>
      <c r="B143" s="233" t="s">
        <v>4384</v>
      </c>
      <c r="C143" s="237"/>
      <c r="D143" s="237"/>
      <c r="E143" s="237"/>
      <c r="F143" s="237"/>
      <c r="G143" s="237"/>
      <c r="H143" s="237"/>
      <c r="I143" s="237"/>
      <c r="J143" s="237"/>
      <c r="K143" s="237"/>
      <c r="L143" s="237"/>
      <c r="M143" s="237"/>
      <c r="N143" s="237"/>
      <c r="O143" s="237"/>
      <c r="P143" s="237"/>
      <c r="Q143" s="237"/>
      <c r="R143" s="237"/>
      <c r="S143" s="237"/>
      <c r="T143" s="237"/>
      <c r="U143" s="237"/>
    </row>
    <row r="144" spans="1:21">
      <c r="A144" s="232" t="s">
        <v>4050</v>
      </c>
      <c r="B144" s="233" t="s">
        <v>4385</v>
      </c>
      <c r="C144" s="237"/>
      <c r="D144" s="237"/>
      <c r="E144" s="237"/>
      <c r="F144" s="237"/>
      <c r="G144" s="237"/>
      <c r="H144" s="237"/>
      <c r="I144" s="237"/>
      <c r="J144" s="237"/>
      <c r="K144" s="237"/>
      <c r="L144" s="237"/>
      <c r="M144" s="237"/>
      <c r="N144" s="237"/>
      <c r="O144" s="237"/>
      <c r="P144" s="237"/>
      <c r="Q144" s="237"/>
      <c r="R144" s="237"/>
      <c r="S144" s="237"/>
      <c r="T144" s="237"/>
      <c r="U144" s="237"/>
    </row>
    <row r="145" spans="1:21" ht="60">
      <c r="A145" s="232" t="s">
        <v>4051</v>
      </c>
      <c r="B145" s="233" t="s">
        <v>4386</v>
      </c>
      <c r="C145" s="237"/>
      <c r="D145" s="237"/>
      <c r="E145" s="237"/>
      <c r="F145" s="237"/>
      <c r="G145" s="237"/>
      <c r="H145" s="237"/>
      <c r="I145" s="237"/>
      <c r="J145" s="237"/>
      <c r="K145" s="237"/>
      <c r="L145" s="237"/>
      <c r="M145" s="237"/>
      <c r="N145" s="237"/>
      <c r="O145" s="237"/>
      <c r="P145" s="237"/>
      <c r="Q145" s="237"/>
      <c r="R145" s="237"/>
      <c r="S145" s="237"/>
      <c r="T145" s="237"/>
      <c r="U145" s="237"/>
    </row>
    <row r="146" spans="1:21" ht="36">
      <c r="A146" s="232" t="s">
        <v>4052</v>
      </c>
      <c r="B146" s="233" t="s">
        <v>4387</v>
      </c>
      <c r="C146" s="237"/>
      <c r="D146" s="237"/>
      <c r="E146" s="237"/>
      <c r="F146" s="237"/>
      <c r="G146" s="237"/>
      <c r="H146" s="237"/>
      <c r="I146" s="237"/>
      <c r="J146" s="237"/>
      <c r="K146" s="237"/>
      <c r="L146" s="237"/>
      <c r="M146" s="237"/>
      <c r="N146" s="237"/>
      <c r="O146" s="237"/>
      <c r="P146" s="237"/>
      <c r="Q146" s="237"/>
      <c r="R146" s="237"/>
      <c r="S146" s="237"/>
      <c r="T146" s="237"/>
      <c r="U146" s="237"/>
    </row>
    <row r="147" spans="1:21">
      <c r="A147" s="232" t="s">
        <v>4053</v>
      </c>
      <c r="B147" s="233" t="s">
        <v>4388</v>
      </c>
      <c r="C147" s="237"/>
      <c r="D147" s="237"/>
      <c r="E147" s="237"/>
      <c r="F147" s="237"/>
      <c r="G147" s="237"/>
      <c r="H147" s="237"/>
      <c r="I147" s="237"/>
      <c r="J147" s="237"/>
      <c r="K147" s="237"/>
      <c r="L147" s="237"/>
      <c r="M147" s="237"/>
      <c r="N147" s="237"/>
      <c r="O147" s="237"/>
      <c r="P147" s="237"/>
      <c r="Q147" s="237"/>
      <c r="R147" s="237"/>
      <c r="S147" s="237"/>
      <c r="T147" s="237"/>
      <c r="U147" s="237"/>
    </row>
    <row r="148" spans="1:21">
      <c r="A148" s="232" t="s">
        <v>4054</v>
      </c>
      <c r="B148" s="233" t="s">
        <v>4389</v>
      </c>
      <c r="C148" s="237"/>
      <c r="D148" s="237"/>
      <c r="E148" s="237"/>
      <c r="F148" s="237"/>
      <c r="G148" s="237"/>
      <c r="H148" s="237"/>
      <c r="I148" s="237"/>
      <c r="J148" s="237"/>
      <c r="K148" s="237"/>
      <c r="L148" s="237"/>
      <c r="M148" s="237"/>
      <c r="N148" s="237"/>
      <c r="O148" s="237"/>
      <c r="P148" s="237"/>
      <c r="Q148" s="237"/>
      <c r="R148" s="237"/>
      <c r="S148" s="237"/>
      <c r="T148" s="237"/>
      <c r="U148" s="237"/>
    </row>
    <row r="149" spans="1:21" ht="24">
      <c r="A149" s="232" t="s">
        <v>4055</v>
      </c>
      <c r="B149" s="233" t="s">
        <v>4390</v>
      </c>
      <c r="C149" s="237"/>
      <c r="D149" s="237"/>
      <c r="E149" s="237"/>
      <c r="F149" s="237"/>
      <c r="G149" s="237"/>
      <c r="H149" s="237"/>
      <c r="I149" s="237"/>
      <c r="J149" s="237"/>
      <c r="K149" s="237"/>
      <c r="L149" s="237"/>
      <c r="M149" s="237"/>
      <c r="N149" s="237"/>
      <c r="O149" s="237"/>
      <c r="P149" s="237"/>
      <c r="Q149" s="237"/>
      <c r="R149" s="237"/>
      <c r="S149" s="237"/>
      <c r="T149" s="237"/>
      <c r="U149" s="237"/>
    </row>
    <row r="150" spans="1:21" ht="24">
      <c r="A150" s="232" t="s">
        <v>4056</v>
      </c>
      <c r="B150" s="233" t="s">
        <v>4391</v>
      </c>
      <c r="C150" s="237"/>
      <c r="D150" s="237"/>
      <c r="E150" s="237"/>
      <c r="F150" s="237"/>
      <c r="G150" s="237"/>
      <c r="H150" s="237"/>
      <c r="I150" s="237"/>
      <c r="J150" s="237"/>
      <c r="K150" s="237"/>
      <c r="L150" s="237"/>
      <c r="M150" s="237"/>
      <c r="N150" s="237"/>
      <c r="O150" s="237"/>
      <c r="P150" s="237"/>
      <c r="Q150" s="237"/>
      <c r="R150" s="237"/>
      <c r="S150" s="237"/>
      <c r="T150" s="237"/>
      <c r="U150" s="237"/>
    </row>
    <row r="151" spans="1:21">
      <c r="A151" s="239" t="s">
        <v>4057</v>
      </c>
      <c r="B151" s="240" t="s">
        <v>4392</v>
      </c>
      <c r="C151" s="237"/>
      <c r="D151" s="237"/>
      <c r="E151" s="237"/>
      <c r="F151" s="237"/>
      <c r="G151" s="237"/>
      <c r="H151" s="237"/>
      <c r="I151" s="237"/>
      <c r="J151" s="237"/>
      <c r="K151" s="237"/>
      <c r="L151" s="237"/>
      <c r="M151" s="237"/>
      <c r="N151" s="237"/>
      <c r="O151" s="237"/>
      <c r="P151" s="237"/>
      <c r="Q151" s="237"/>
      <c r="R151" s="237"/>
      <c r="S151" s="237"/>
      <c r="T151" s="237"/>
      <c r="U151" s="237"/>
    </row>
    <row r="152" spans="1:21" ht="24">
      <c r="A152" s="232" t="s">
        <v>4058</v>
      </c>
      <c r="B152" s="233" t="s">
        <v>4393</v>
      </c>
      <c r="C152" s="237"/>
      <c r="D152" s="237"/>
      <c r="E152" s="237"/>
      <c r="F152" s="237"/>
      <c r="G152" s="237"/>
      <c r="H152" s="237"/>
      <c r="I152" s="237"/>
      <c r="J152" s="237"/>
      <c r="K152" s="237"/>
      <c r="L152" s="237"/>
      <c r="M152" s="237"/>
      <c r="N152" s="237"/>
      <c r="O152" s="237"/>
      <c r="P152" s="237"/>
      <c r="Q152" s="237"/>
      <c r="R152" s="237"/>
      <c r="S152" s="237"/>
      <c r="T152" s="237"/>
      <c r="U152" s="237"/>
    </row>
    <row r="153" spans="1:21">
      <c r="A153" s="232" t="s">
        <v>4059</v>
      </c>
      <c r="B153" s="233" t="s">
        <v>4394</v>
      </c>
      <c r="C153" s="237"/>
      <c r="D153" s="237"/>
      <c r="E153" s="237"/>
      <c r="F153" s="237"/>
      <c r="G153" s="237"/>
      <c r="H153" s="237"/>
      <c r="I153" s="237"/>
      <c r="J153" s="237"/>
      <c r="K153" s="237"/>
      <c r="L153" s="237"/>
      <c r="M153" s="237"/>
      <c r="N153" s="237"/>
      <c r="O153" s="237"/>
      <c r="P153" s="237"/>
      <c r="Q153" s="237"/>
      <c r="R153" s="237"/>
      <c r="S153" s="237"/>
      <c r="T153" s="237"/>
      <c r="U153" s="237"/>
    </row>
    <row r="154" spans="1:21">
      <c r="A154" s="232" t="s">
        <v>4060</v>
      </c>
      <c r="B154" s="233" t="s">
        <v>3846</v>
      </c>
      <c r="C154" s="237"/>
      <c r="D154" s="237"/>
      <c r="E154" s="237"/>
      <c r="F154" s="237"/>
      <c r="G154" s="237"/>
      <c r="H154" s="237"/>
      <c r="I154" s="237"/>
      <c r="J154" s="237"/>
      <c r="K154" s="237"/>
      <c r="L154" s="237"/>
      <c r="M154" s="237"/>
      <c r="N154" s="237"/>
      <c r="O154" s="237"/>
      <c r="P154" s="237"/>
      <c r="Q154" s="237"/>
      <c r="R154" s="237"/>
      <c r="S154" s="237"/>
      <c r="T154" s="237"/>
      <c r="U154" s="237"/>
    </row>
    <row r="155" spans="1:21">
      <c r="A155" s="232" t="s">
        <v>4061</v>
      </c>
      <c r="B155" s="233" t="s">
        <v>4395</v>
      </c>
      <c r="C155" s="237"/>
      <c r="D155" s="237"/>
      <c r="E155" s="237"/>
      <c r="F155" s="237"/>
      <c r="G155" s="237"/>
      <c r="H155" s="237"/>
      <c r="I155" s="237"/>
      <c r="J155" s="237"/>
      <c r="K155" s="237"/>
      <c r="L155" s="237"/>
      <c r="M155" s="237"/>
      <c r="N155" s="237"/>
      <c r="O155" s="237"/>
      <c r="P155" s="237"/>
      <c r="Q155" s="237"/>
      <c r="R155" s="237"/>
      <c r="S155" s="237"/>
      <c r="T155" s="237"/>
      <c r="U155" s="237"/>
    </row>
    <row r="156" spans="1:21">
      <c r="A156" s="232" t="s">
        <v>4062</v>
      </c>
      <c r="B156" s="233" t="s">
        <v>4396</v>
      </c>
      <c r="C156" s="237"/>
      <c r="D156" s="237"/>
      <c r="E156" s="237"/>
      <c r="F156" s="237"/>
      <c r="G156" s="237"/>
      <c r="H156" s="237"/>
      <c r="I156" s="237"/>
      <c r="J156" s="237"/>
      <c r="K156" s="237"/>
      <c r="L156" s="237"/>
      <c r="M156" s="237"/>
      <c r="N156" s="237"/>
      <c r="O156" s="237"/>
      <c r="P156" s="237"/>
      <c r="Q156" s="237"/>
      <c r="R156" s="237"/>
      <c r="S156" s="237"/>
      <c r="T156" s="237"/>
      <c r="U156" s="237"/>
    </row>
    <row r="157" spans="1:21" ht="24">
      <c r="A157" s="232" t="s">
        <v>4063</v>
      </c>
      <c r="B157" s="233" t="s">
        <v>4397</v>
      </c>
      <c r="C157" s="237"/>
      <c r="D157" s="237"/>
      <c r="E157" s="237"/>
      <c r="F157" s="237"/>
      <c r="G157" s="237"/>
      <c r="H157" s="237"/>
      <c r="I157" s="237"/>
      <c r="J157" s="237"/>
      <c r="K157" s="237"/>
      <c r="L157" s="237"/>
      <c r="M157" s="237"/>
      <c r="N157" s="237"/>
      <c r="O157" s="237"/>
      <c r="P157" s="237"/>
      <c r="Q157" s="237"/>
      <c r="R157" s="237"/>
      <c r="S157" s="237"/>
      <c r="T157" s="237"/>
      <c r="U157" s="237"/>
    </row>
    <row r="158" spans="1:21" ht="24">
      <c r="A158" s="232" t="s">
        <v>4064</v>
      </c>
      <c r="B158" s="233" t="s">
        <v>4398</v>
      </c>
      <c r="C158" s="237"/>
      <c r="D158" s="237"/>
      <c r="E158" s="237"/>
      <c r="F158" s="237"/>
      <c r="G158" s="237"/>
      <c r="H158" s="237"/>
      <c r="I158" s="237"/>
      <c r="J158" s="237"/>
      <c r="K158" s="237"/>
      <c r="L158" s="237"/>
      <c r="M158" s="237"/>
      <c r="N158" s="237"/>
      <c r="O158" s="237"/>
      <c r="P158" s="237"/>
      <c r="Q158" s="237"/>
      <c r="R158" s="237"/>
      <c r="S158" s="237"/>
      <c r="T158" s="237"/>
      <c r="U158" s="237"/>
    </row>
    <row r="159" spans="1:21" ht="24">
      <c r="A159" s="232" t="s">
        <v>4065</v>
      </c>
      <c r="B159" s="233" t="s">
        <v>4399</v>
      </c>
      <c r="C159" s="237"/>
      <c r="D159" s="237"/>
      <c r="E159" s="237"/>
      <c r="F159" s="237"/>
      <c r="G159" s="237"/>
      <c r="H159" s="237"/>
      <c r="I159" s="237"/>
      <c r="J159" s="237"/>
      <c r="K159" s="237"/>
      <c r="L159" s="237"/>
      <c r="M159" s="237"/>
      <c r="N159" s="237"/>
      <c r="O159" s="237"/>
      <c r="P159" s="237"/>
      <c r="Q159" s="237"/>
      <c r="R159" s="237"/>
      <c r="S159" s="237"/>
      <c r="T159" s="237"/>
      <c r="U159" s="237"/>
    </row>
    <row r="160" spans="1:21" ht="24">
      <c r="A160" s="232" t="s">
        <v>4066</v>
      </c>
      <c r="B160" s="233" t="s">
        <v>4400</v>
      </c>
      <c r="C160" s="237"/>
      <c r="D160" s="237"/>
      <c r="E160" s="237"/>
      <c r="F160" s="237"/>
      <c r="G160" s="237"/>
      <c r="H160" s="237"/>
      <c r="I160" s="237"/>
      <c r="J160" s="237"/>
      <c r="K160" s="237"/>
      <c r="L160" s="237"/>
      <c r="M160" s="237"/>
      <c r="N160" s="237"/>
      <c r="O160" s="237"/>
      <c r="P160" s="237"/>
      <c r="Q160" s="237"/>
      <c r="R160" s="237"/>
      <c r="S160" s="237"/>
      <c r="T160" s="237"/>
      <c r="U160" s="237"/>
    </row>
    <row r="161" spans="1:21">
      <c r="A161" s="232" t="s">
        <v>4067</v>
      </c>
      <c r="B161" s="233" t="s">
        <v>4401</v>
      </c>
      <c r="C161" s="237"/>
      <c r="D161" s="237"/>
      <c r="E161" s="237"/>
      <c r="F161" s="237"/>
      <c r="G161" s="237"/>
      <c r="H161" s="237"/>
      <c r="I161" s="237"/>
      <c r="J161" s="237"/>
      <c r="K161" s="237"/>
      <c r="L161" s="237"/>
      <c r="M161" s="237"/>
      <c r="N161" s="237"/>
      <c r="O161" s="237"/>
      <c r="P161" s="237"/>
      <c r="Q161" s="237"/>
      <c r="R161" s="237"/>
      <c r="S161" s="237"/>
      <c r="T161" s="237"/>
      <c r="U161" s="237"/>
    </row>
    <row r="162" spans="1:21">
      <c r="A162" s="232" t="s">
        <v>4068</v>
      </c>
      <c r="B162" s="233" t="s">
        <v>4402</v>
      </c>
      <c r="C162" s="237"/>
      <c r="D162" s="237"/>
      <c r="E162" s="237"/>
      <c r="F162" s="237"/>
      <c r="G162" s="237"/>
      <c r="H162" s="237"/>
      <c r="I162" s="237"/>
      <c r="J162" s="237"/>
      <c r="K162" s="237"/>
      <c r="L162" s="237"/>
      <c r="M162" s="237"/>
      <c r="N162" s="237"/>
      <c r="O162" s="237"/>
      <c r="P162" s="237"/>
      <c r="Q162" s="237"/>
      <c r="R162" s="237"/>
      <c r="S162" s="237"/>
      <c r="T162" s="237"/>
      <c r="U162" s="237"/>
    </row>
    <row r="163" spans="1:21">
      <c r="A163" s="232" t="s">
        <v>4069</v>
      </c>
      <c r="B163" s="233" t="s">
        <v>4403</v>
      </c>
      <c r="C163" s="237"/>
      <c r="D163" s="237"/>
      <c r="E163" s="237"/>
      <c r="F163" s="237"/>
      <c r="G163" s="237"/>
      <c r="H163" s="237"/>
      <c r="I163" s="237"/>
      <c r="J163" s="237"/>
      <c r="K163" s="237"/>
      <c r="L163" s="237"/>
      <c r="M163" s="237"/>
      <c r="N163" s="237"/>
      <c r="O163" s="237"/>
      <c r="P163" s="237"/>
      <c r="Q163" s="237"/>
      <c r="R163" s="237"/>
      <c r="S163" s="237"/>
      <c r="T163" s="237"/>
      <c r="U163" s="237"/>
    </row>
    <row r="164" spans="1:21" ht="24">
      <c r="A164" s="232" t="s">
        <v>4070</v>
      </c>
      <c r="B164" s="233" t="s">
        <v>4404</v>
      </c>
      <c r="C164" s="237"/>
      <c r="D164" s="237"/>
      <c r="E164" s="237"/>
      <c r="F164" s="237"/>
      <c r="G164" s="237"/>
      <c r="H164" s="237"/>
      <c r="I164" s="237"/>
      <c r="J164" s="237"/>
      <c r="K164" s="237"/>
      <c r="L164" s="237"/>
      <c r="M164" s="237"/>
      <c r="N164" s="237"/>
      <c r="O164" s="237"/>
      <c r="P164" s="237"/>
      <c r="Q164" s="237"/>
      <c r="R164" s="237"/>
      <c r="S164" s="237"/>
      <c r="T164" s="237"/>
      <c r="U164" s="237"/>
    </row>
    <row r="165" spans="1:21" ht="24">
      <c r="A165" s="232" t="s">
        <v>4405</v>
      </c>
      <c r="B165" s="233" t="s">
        <v>4406</v>
      </c>
      <c r="C165" s="237"/>
      <c r="D165" s="237"/>
      <c r="E165" s="237"/>
      <c r="F165" s="237"/>
      <c r="G165" s="237"/>
      <c r="H165" s="237"/>
      <c r="I165" s="237"/>
      <c r="J165" s="237"/>
      <c r="K165" s="237"/>
      <c r="L165" s="237"/>
      <c r="M165" s="237"/>
      <c r="N165" s="237"/>
      <c r="O165" s="237"/>
      <c r="P165" s="237"/>
      <c r="Q165" s="237"/>
      <c r="R165" s="237"/>
      <c r="S165" s="237"/>
      <c r="T165" s="237"/>
      <c r="U165" s="237"/>
    </row>
    <row r="166" spans="1:21" ht="36">
      <c r="A166" s="232" t="s">
        <v>4072</v>
      </c>
      <c r="B166" s="233" t="s">
        <v>4407</v>
      </c>
      <c r="C166" s="237"/>
      <c r="D166" s="237"/>
      <c r="E166" s="237"/>
      <c r="F166" s="237"/>
      <c r="G166" s="237"/>
      <c r="H166" s="237"/>
      <c r="I166" s="237"/>
      <c r="J166" s="237"/>
      <c r="K166" s="237"/>
      <c r="L166" s="237"/>
      <c r="M166" s="237"/>
      <c r="N166" s="237"/>
      <c r="O166" s="237"/>
      <c r="P166" s="237"/>
      <c r="Q166" s="237"/>
      <c r="R166" s="237"/>
      <c r="S166" s="237"/>
      <c r="T166" s="237"/>
      <c r="U166" s="237"/>
    </row>
    <row r="167" spans="1:21">
      <c r="A167" s="232" t="s">
        <v>4073</v>
      </c>
      <c r="B167" s="233" t="s">
        <v>4408</v>
      </c>
      <c r="C167" s="237"/>
      <c r="D167" s="237"/>
      <c r="E167" s="237"/>
      <c r="F167" s="237"/>
      <c r="G167" s="237"/>
      <c r="H167" s="237"/>
      <c r="I167" s="237"/>
      <c r="J167" s="237"/>
      <c r="K167" s="237"/>
      <c r="L167" s="237"/>
      <c r="M167" s="237"/>
      <c r="N167" s="237"/>
      <c r="O167" s="237"/>
      <c r="P167" s="237"/>
      <c r="Q167" s="237"/>
      <c r="R167" s="237"/>
      <c r="S167" s="237"/>
      <c r="T167" s="237"/>
      <c r="U167" s="237"/>
    </row>
    <row r="168" spans="1:21">
      <c r="A168" s="232" t="s">
        <v>4074</v>
      </c>
      <c r="B168" s="233" t="s">
        <v>4409</v>
      </c>
      <c r="C168" s="237"/>
      <c r="D168" s="237"/>
      <c r="E168" s="237"/>
      <c r="F168" s="237"/>
      <c r="G168" s="237"/>
      <c r="H168" s="237"/>
      <c r="I168" s="237"/>
      <c r="J168" s="237"/>
      <c r="K168" s="237"/>
      <c r="L168" s="237"/>
      <c r="M168" s="237"/>
      <c r="N168" s="237"/>
      <c r="O168" s="237"/>
      <c r="P168" s="237"/>
      <c r="Q168" s="237"/>
      <c r="R168" s="237"/>
      <c r="S168" s="237"/>
      <c r="T168" s="237"/>
      <c r="U168" s="237"/>
    </row>
    <row r="169" spans="1:21">
      <c r="A169" s="232" t="s">
        <v>4075</v>
      </c>
      <c r="B169" s="233" t="s">
        <v>4410</v>
      </c>
      <c r="C169" s="237"/>
      <c r="D169" s="237"/>
      <c r="E169" s="237"/>
      <c r="F169" s="237"/>
      <c r="G169" s="237"/>
      <c r="H169" s="237"/>
      <c r="I169" s="237"/>
      <c r="J169" s="237"/>
      <c r="K169" s="237"/>
      <c r="L169" s="237"/>
      <c r="M169" s="237"/>
      <c r="N169" s="237"/>
      <c r="O169" s="237"/>
      <c r="P169" s="237"/>
      <c r="Q169" s="237"/>
      <c r="R169" s="237"/>
      <c r="S169" s="237"/>
      <c r="T169" s="237"/>
      <c r="U169" s="237"/>
    </row>
    <row r="170" spans="1:21">
      <c r="A170" s="232" t="s">
        <v>4076</v>
      </c>
      <c r="B170" s="233" t="s">
        <v>4411</v>
      </c>
      <c r="C170" s="237"/>
      <c r="D170" s="237"/>
      <c r="E170" s="237"/>
      <c r="F170" s="237"/>
      <c r="G170" s="237"/>
      <c r="H170" s="237"/>
      <c r="I170" s="237"/>
      <c r="J170" s="237"/>
      <c r="K170" s="237"/>
      <c r="L170" s="237"/>
      <c r="M170" s="237"/>
      <c r="N170" s="237"/>
      <c r="O170" s="237"/>
      <c r="P170" s="237"/>
      <c r="Q170" s="237"/>
      <c r="R170" s="237"/>
      <c r="S170" s="237"/>
      <c r="T170" s="237"/>
      <c r="U170" s="237"/>
    </row>
    <row r="171" spans="1:21" ht="48">
      <c r="A171" s="232" t="s">
        <v>4077</v>
      </c>
      <c r="B171" s="233" t="s">
        <v>4412</v>
      </c>
      <c r="C171" s="237"/>
      <c r="D171" s="237"/>
      <c r="E171" s="237"/>
      <c r="F171" s="237"/>
      <c r="G171" s="237"/>
      <c r="H171" s="237"/>
      <c r="I171" s="237"/>
      <c r="J171" s="237"/>
      <c r="K171" s="237"/>
      <c r="L171" s="237"/>
      <c r="M171" s="237"/>
      <c r="N171" s="237"/>
      <c r="O171" s="237"/>
      <c r="P171" s="237"/>
      <c r="Q171" s="237"/>
      <c r="R171" s="237"/>
      <c r="S171" s="237"/>
      <c r="T171" s="237"/>
      <c r="U171" s="237"/>
    </row>
    <row r="172" spans="1:21">
      <c r="A172" s="232" t="s">
        <v>4078</v>
      </c>
      <c r="B172" s="233" t="s">
        <v>4413</v>
      </c>
      <c r="C172" s="237"/>
      <c r="D172" s="237"/>
      <c r="E172" s="237"/>
      <c r="F172" s="237"/>
      <c r="G172" s="237"/>
      <c r="H172" s="237"/>
      <c r="I172" s="237"/>
      <c r="J172" s="237"/>
      <c r="K172" s="237"/>
      <c r="L172" s="237"/>
      <c r="M172" s="237"/>
      <c r="N172" s="237"/>
      <c r="O172" s="237"/>
      <c r="P172" s="237"/>
      <c r="Q172" s="237"/>
      <c r="R172" s="237"/>
      <c r="S172" s="237"/>
      <c r="T172" s="237"/>
      <c r="U172" s="237"/>
    </row>
    <row r="173" spans="1:21" ht="36">
      <c r="A173" s="232" t="s">
        <v>4079</v>
      </c>
      <c r="B173" s="233" t="s">
        <v>4414</v>
      </c>
      <c r="C173" s="237"/>
      <c r="D173" s="237"/>
      <c r="E173" s="237"/>
      <c r="F173" s="237"/>
      <c r="G173" s="237"/>
      <c r="H173" s="237"/>
      <c r="I173" s="237"/>
      <c r="J173" s="237"/>
      <c r="K173" s="237"/>
      <c r="L173" s="237"/>
      <c r="M173" s="237"/>
      <c r="N173" s="237"/>
      <c r="O173" s="237"/>
      <c r="P173" s="237"/>
      <c r="Q173" s="237"/>
      <c r="R173" s="237"/>
      <c r="S173" s="237"/>
      <c r="T173" s="237"/>
      <c r="U173" s="237"/>
    </row>
    <row r="174" spans="1:21">
      <c r="A174" s="232" t="s">
        <v>4080</v>
      </c>
      <c r="B174" s="233" t="s">
        <v>4415</v>
      </c>
      <c r="C174" s="237"/>
      <c r="D174" s="237"/>
      <c r="E174" s="237"/>
      <c r="F174" s="237"/>
      <c r="G174" s="237"/>
      <c r="H174" s="237"/>
      <c r="I174" s="237"/>
      <c r="J174" s="237"/>
      <c r="K174" s="237"/>
      <c r="L174" s="237"/>
      <c r="M174" s="237"/>
      <c r="N174" s="237"/>
      <c r="O174" s="237"/>
      <c r="P174" s="237"/>
      <c r="Q174" s="237"/>
      <c r="R174" s="237"/>
      <c r="S174" s="237"/>
      <c r="T174" s="237"/>
      <c r="U174" s="237"/>
    </row>
    <row r="175" spans="1:21">
      <c r="A175" s="232" t="s">
        <v>4081</v>
      </c>
      <c r="B175" s="233" t="s">
        <v>4416</v>
      </c>
      <c r="C175" s="237"/>
      <c r="D175" s="237"/>
      <c r="E175" s="237"/>
      <c r="F175" s="237"/>
      <c r="G175" s="237"/>
      <c r="H175" s="237"/>
      <c r="I175" s="237"/>
      <c r="J175" s="237"/>
      <c r="K175" s="237"/>
      <c r="L175" s="237"/>
      <c r="M175" s="237"/>
      <c r="N175" s="237"/>
      <c r="O175" s="237"/>
      <c r="P175" s="237"/>
      <c r="Q175" s="237"/>
      <c r="R175" s="237"/>
      <c r="S175" s="237"/>
      <c r="T175" s="237"/>
      <c r="U175" s="237"/>
    </row>
    <row r="176" spans="1:21" ht="24">
      <c r="A176" s="232" t="s">
        <v>4082</v>
      </c>
      <c r="B176" s="233" t="s">
        <v>4417</v>
      </c>
      <c r="C176" s="237"/>
      <c r="D176" s="237"/>
      <c r="E176" s="237"/>
      <c r="F176" s="237"/>
      <c r="G176" s="237"/>
      <c r="H176" s="237"/>
      <c r="I176" s="237"/>
      <c r="J176" s="237"/>
      <c r="K176" s="237"/>
      <c r="L176" s="237"/>
      <c r="M176" s="237"/>
      <c r="N176" s="237"/>
      <c r="O176" s="237"/>
      <c r="P176" s="237"/>
      <c r="Q176" s="237"/>
      <c r="R176" s="237"/>
      <c r="S176" s="237"/>
      <c r="T176" s="237"/>
      <c r="U176" s="237"/>
    </row>
    <row r="177" spans="1:21">
      <c r="A177" s="232" t="s">
        <v>4083</v>
      </c>
      <c r="B177" s="233" t="s">
        <v>4418</v>
      </c>
      <c r="C177" s="237"/>
      <c r="D177" s="237"/>
      <c r="E177" s="237"/>
      <c r="F177" s="237"/>
      <c r="G177" s="237"/>
      <c r="H177" s="237"/>
      <c r="I177" s="237"/>
      <c r="J177" s="237"/>
      <c r="K177" s="237"/>
      <c r="L177" s="237"/>
      <c r="M177" s="237"/>
      <c r="N177" s="237"/>
      <c r="O177" s="237"/>
      <c r="P177" s="237"/>
      <c r="Q177" s="237"/>
      <c r="R177" s="237"/>
      <c r="S177" s="237"/>
      <c r="T177" s="237"/>
      <c r="U177" s="237"/>
    </row>
    <row r="178" spans="1:21">
      <c r="A178" s="232" t="s">
        <v>4084</v>
      </c>
      <c r="B178" s="233" t="s">
        <v>4419</v>
      </c>
      <c r="C178" s="237"/>
      <c r="D178" s="237"/>
      <c r="E178" s="237"/>
      <c r="F178" s="237"/>
      <c r="G178" s="237"/>
      <c r="H178" s="237"/>
      <c r="I178" s="237"/>
      <c r="J178" s="237"/>
      <c r="K178" s="237"/>
      <c r="L178" s="237"/>
      <c r="M178" s="237"/>
      <c r="N178" s="237"/>
      <c r="O178" s="237"/>
      <c r="P178" s="237"/>
      <c r="Q178" s="237"/>
      <c r="R178" s="237"/>
      <c r="S178" s="237"/>
      <c r="T178" s="237"/>
      <c r="U178" s="237"/>
    </row>
    <row r="179" spans="1:21">
      <c r="A179" s="232" t="s">
        <v>4085</v>
      </c>
      <c r="B179" s="233" t="s">
        <v>4420</v>
      </c>
      <c r="C179" s="237"/>
      <c r="D179" s="237"/>
      <c r="E179" s="237"/>
      <c r="F179" s="237"/>
      <c r="G179" s="237"/>
      <c r="H179" s="237"/>
      <c r="I179" s="237"/>
      <c r="J179" s="237"/>
      <c r="K179" s="237"/>
      <c r="L179" s="237"/>
      <c r="M179" s="237"/>
      <c r="N179" s="237"/>
      <c r="O179" s="237"/>
      <c r="P179" s="237"/>
      <c r="Q179" s="237"/>
      <c r="R179" s="237"/>
      <c r="S179" s="237"/>
      <c r="T179" s="237"/>
      <c r="U179" s="237"/>
    </row>
    <row r="180" spans="1:21" ht="24">
      <c r="A180" s="232" t="s">
        <v>4086</v>
      </c>
      <c r="B180" s="233" t="s">
        <v>4421</v>
      </c>
      <c r="C180" s="237"/>
      <c r="D180" s="237"/>
      <c r="E180" s="237"/>
      <c r="F180" s="237"/>
      <c r="G180" s="237"/>
      <c r="H180" s="237"/>
      <c r="I180" s="237"/>
      <c r="J180" s="237"/>
      <c r="K180" s="237"/>
      <c r="L180" s="237"/>
      <c r="M180" s="237"/>
      <c r="N180" s="237"/>
      <c r="O180" s="237"/>
      <c r="P180" s="237"/>
      <c r="Q180" s="237"/>
      <c r="R180" s="237"/>
      <c r="S180" s="237"/>
      <c r="T180" s="237"/>
      <c r="U180" s="237"/>
    </row>
    <row r="181" spans="1:21">
      <c r="A181" s="232" t="s">
        <v>4087</v>
      </c>
      <c r="B181" s="233" t="s">
        <v>4422</v>
      </c>
      <c r="C181" s="237"/>
      <c r="D181" s="237"/>
      <c r="E181" s="237"/>
      <c r="F181" s="237"/>
      <c r="G181" s="237"/>
      <c r="H181" s="237"/>
      <c r="I181" s="237"/>
      <c r="J181" s="237"/>
      <c r="K181" s="237"/>
      <c r="L181" s="237"/>
      <c r="M181" s="237"/>
      <c r="N181" s="237"/>
      <c r="O181" s="237"/>
      <c r="P181" s="237"/>
      <c r="Q181" s="237"/>
      <c r="R181" s="237"/>
      <c r="S181" s="237"/>
      <c r="T181" s="237"/>
      <c r="U181" s="237"/>
    </row>
    <row r="182" spans="1:21" ht="24">
      <c r="A182" s="232" t="s">
        <v>4423</v>
      </c>
      <c r="B182" s="233" t="s">
        <v>4424</v>
      </c>
      <c r="C182" s="237"/>
      <c r="D182" s="237"/>
      <c r="E182" s="237"/>
      <c r="F182" s="237"/>
      <c r="G182" s="237"/>
      <c r="H182" s="237"/>
      <c r="I182" s="237"/>
      <c r="J182" s="237"/>
      <c r="K182" s="237"/>
      <c r="L182" s="237"/>
      <c r="M182" s="237"/>
      <c r="N182" s="237"/>
      <c r="O182" s="237"/>
      <c r="P182" s="237"/>
      <c r="Q182" s="237"/>
      <c r="R182" s="237"/>
      <c r="S182" s="237"/>
      <c r="T182" s="237"/>
      <c r="U182" s="237"/>
    </row>
    <row r="183" spans="1:21">
      <c r="A183" s="232" t="s">
        <v>4425</v>
      </c>
      <c r="B183" s="233" t="s">
        <v>4426</v>
      </c>
      <c r="C183" s="237"/>
      <c r="D183" s="237"/>
      <c r="E183" s="237"/>
      <c r="F183" s="237"/>
      <c r="G183" s="237"/>
      <c r="H183" s="237"/>
      <c r="I183" s="237"/>
      <c r="J183" s="237"/>
      <c r="K183" s="237"/>
      <c r="L183" s="237"/>
      <c r="M183" s="237"/>
      <c r="N183" s="237"/>
      <c r="O183" s="237"/>
      <c r="P183" s="237"/>
      <c r="Q183" s="237"/>
      <c r="R183" s="237"/>
      <c r="S183" s="237"/>
      <c r="T183" s="237"/>
      <c r="U183" s="237"/>
    </row>
    <row r="184" spans="1:21">
      <c r="A184" s="232" t="s">
        <v>4090</v>
      </c>
      <c r="B184" s="233" t="s">
        <v>4427</v>
      </c>
      <c r="C184" s="237"/>
      <c r="D184" s="237"/>
      <c r="E184" s="237"/>
      <c r="F184" s="237"/>
      <c r="G184" s="237"/>
      <c r="H184" s="237"/>
      <c r="I184" s="237"/>
      <c r="J184" s="237"/>
      <c r="K184" s="237"/>
      <c r="L184" s="237"/>
      <c r="M184" s="237"/>
      <c r="N184" s="237"/>
      <c r="O184" s="237"/>
      <c r="P184" s="237"/>
      <c r="Q184" s="237"/>
      <c r="R184" s="237"/>
      <c r="S184" s="237"/>
      <c r="T184" s="237"/>
      <c r="U184" s="237"/>
    </row>
    <row r="185" spans="1:21" ht="36">
      <c r="A185" s="232" t="s">
        <v>4091</v>
      </c>
      <c r="B185" s="233" t="s">
        <v>4428</v>
      </c>
      <c r="C185" s="237"/>
      <c r="D185" s="237"/>
      <c r="E185" s="237"/>
      <c r="F185" s="237"/>
      <c r="G185" s="237"/>
      <c r="H185" s="237"/>
      <c r="I185" s="237"/>
      <c r="J185" s="237"/>
      <c r="K185" s="237"/>
      <c r="L185" s="237"/>
      <c r="M185" s="237"/>
      <c r="N185" s="237"/>
      <c r="O185" s="237"/>
      <c r="P185" s="237"/>
      <c r="Q185" s="237"/>
      <c r="R185" s="237"/>
      <c r="S185" s="237"/>
      <c r="T185" s="237"/>
      <c r="U185" s="237"/>
    </row>
    <row r="186" spans="1:21">
      <c r="A186" s="232" t="s">
        <v>4092</v>
      </c>
      <c r="B186" s="233" t="s">
        <v>4429</v>
      </c>
      <c r="C186" s="237"/>
      <c r="D186" s="237"/>
      <c r="E186" s="237"/>
      <c r="F186" s="237"/>
      <c r="G186" s="237"/>
      <c r="H186" s="237"/>
      <c r="I186" s="237"/>
      <c r="J186" s="237"/>
      <c r="K186" s="237"/>
      <c r="L186" s="237"/>
      <c r="M186" s="237"/>
      <c r="N186" s="237"/>
      <c r="O186" s="237"/>
      <c r="P186" s="237"/>
      <c r="Q186" s="237"/>
      <c r="R186" s="237"/>
      <c r="S186" s="237"/>
      <c r="T186" s="237"/>
      <c r="U186" s="237"/>
    </row>
    <row r="187" spans="1:21" ht="36">
      <c r="A187" s="232" t="s">
        <v>4430</v>
      </c>
      <c r="B187" s="233" t="s">
        <v>4431</v>
      </c>
      <c r="C187" s="237"/>
      <c r="D187" s="237"/>
      <c r="E187" s="237"/>
      <c r="F187" s="237"/>
      <c r="G187" s="237"/>
      <c r="H187" s="237"/>
      <c r="I187" s="237"/>
      <c r="J187" s="237"/>
      <c r="K187" s="237"/>
      <c r="L187" s="237"/>
      <c r="M187" s="237"/>
      <c r="N187" s="237"/>
      <c r="O187" s="237"/>
      <c r="P187" s="237"/>
      <c r="Q187" s="237"/>
      <c r="R187" s="237"/>
      <c r="S187" s="237"/>
      <c r="T187" s="237"/>
      <c r="U187" s="237"/>
    </row>
    <row r="188" spans="1:21" ht="36">
      <c r="A188" s="232" t="s">
        <v>4094</v>
      </c>
      <c r="B188" s="233" t="s">
        <v>4432</v>
      </c>
      <c r="C188" s="237"/>
      <c r="D188" s="237"/>
      <c r="E188" s="237"/>
      <c r="F188" s="237"/>
      <c r="G188" s="237"/>
      <c r="H188" s="237"/>
      <c r="I188" s="237"/>
      <c r="J188" s="237"/>
      <c r="K188" s="237"/>
      <c r="L188" s="237"/>
      <c r="M188" s="237"/>
      <c r="N188" s="237"/>
      <c r="O188" s="237"/>
      <c r="P188" s="237"/>
      <c r="Q188" s="237"/>
      <c r="R188" s="237"/>
      <c r="S188" s="237"/>
      <c r="T188" s="237"/>
      <c r="U188" s="237"/>
    </row>
    <row r="189" spans="1:21" ht="24">
      <c r="A189" s="232" t="s">
        <v>4095</v>
      </c>
      <c r="B189" s="233" t="s">
        <v>4433</v>
      </c>
      <c r="C189" s="237"/>
      <c r="D189" s="237"/>
      <c r="E189" s="237"/>
      <c r="F189" s="237"/>
      <c r="G189" s="237"/>
      <c r="H189" s="237"/>
      <c r="I189" s="237"/>
      <c r="J189" s="237"/>
      <c r="K189" s="237"/>
      <c r="L189" s="237"/>
      <c r="M189" s="237"/>
      <c r="N189" s="237"/>
      <c r="O189" s="237"/>
      <c r="P189" s="237"/>
      <c r="Q189" s="237"/>
      <c r="R189" s="237"/>
      <c r="S189" s="237"/>
      <c r="T189" s="237"/>
      <c r="U189" s="237"/>
    </row>
    <row r="190" spans="1:21" ht="48">
      <c r="A190" s="232" t="s">
        <v>4096</v>
      </c>
      <c r="B190" s="233" t="s">
        <v>4434</v>
      </c>
      <c r="C190" s="237"/>
      <c r="D190" s="237"/>
      <c r="E190" s="237"/>
      <c r="F190" s="237"/>
      <c r="G190" s="237"/>
      <c r="H190" s="237"/>
      <c r="I190" s="237"/>
      <c r="J190" s="237"/>
      <c r="K190" s="237"/>
      <c r="L190" s="237"/>
      <c r="M190" s="237"/>
      <c r="N190" s="237"/>
      <c r="O190" s="237"/>
      <c r="P190" s="237"/>
      <c r="Q190" s="237"/>
      <c r="R190" s="237"/>
      <c r="S190" s="237"/>
      <c r="T190" s="237"/>
      <c r="U190" s="237"/>
    </row>
    <row r="191" spans="1:21" ht="48">
      <c r="A191" s="232" t="s">
        <v>4097</v>
      </c>
      <c r="B191" s="233" t="s">
        <v>4435</v>
      </c>
      <c r="C191" s="237"/>
      <c r="D191" s="237"/>
      <c r="E191" s="237"/>
      <c r="F191" s="237"/>
      <c r="G191" s="237"/>
      <c r="H191" s="237"/>
      <c r="I191" s="237"/>
      <c r="J191" s="237"/>
      <c r="K191" s="237"/>
      <c r="L191" s="237"/>
      <c r="M191" s="237"/>
      <c r="N191" s="237"/>
      <c r="O191" s="237"/>
      <c r="P191" s="237"/>
      <c r="Q191" s="237"/>
      <c r="R191" s="237"/>
      <c r="S191" s="237"/>
      <c r="T191" s="237"/>
      <c r="U191" s="237"/>
    </row>
    <row r="192" spans="1:21" ht="60">
      <c r="A192" s="232" t="s">
        <v>4098</v>
      </c>
      <c r="B192" s="233" t="s">
        <v>4436</v>
      </c>
      <c r="C192" s="237"/>
      <c r="D192" s="237"/>
      <c r="E192" s="237"/>
      <c r="F192" s="237"/>
      <c r="G192" s="237"/>
      <c r="H192" s="237"/>
      <c r="I192" s="237"/>
      <c r="J192" s="237"/>
      <c r="K192" s="237"/>
      <c r="L192" s="237"/>
      <c r="M192" s="237"/>
      <c r="N192" s="237"/>
      <c r="O192" s="237"/>
      <c r="P192" s="237"/>
      <c r="Q192" s="237"/>
      <c r="R192" s="237"/>
      <c r="S192" s="237"/>
      <c r="T192" s="237"/>
      <c r="U192" s="237"/>
    </row>
    <row r="193" spans="1:21">
      <c r="A193" s="232" t="s">
        <v>4099</v>
      </c>
      <c r="B193" s="233" t="s">
        <v>4437</v>
      </c>
      <c r="C193" s="237"/>
      <c r="D193" s="237"/>
      <c r="E193" s="237"/>
      <c r="F193" s="237"/>
      <c r="G193" s="237"/>
      <c r="H193" s="237"/>
      <c r="I193" s="237"/>
      <c r="J193" s="237"/>
      <c r="K193" s="237"/>
      <c r="L193" s="237"/>
      <c r="M193" s="237"/>
      <c r="N193" s="237"/>
      <c r="O193" s="237"/>
      <c r="P193" s="237"/>
      <c r="Q193" s="237"/>
      <c r="R193" s="237"/>
      <c r="S193" s="237"/>
      <c r="T193" s="237"/>
      <c r="U193" s="237"/>
    </row>
    <row r="194" spans="1:21" ht="24">
      <c r="A194" s="232" t="s">
        <v>4100</v>
      </c>
      <c r="B194" s="233" t="s">
        <v>4438</v>
      </c>
      <c r="C194" s="237"/>
      <c r="D194" s="237"/>
      <c r="E194" s="237"/>
      <c r="F194" s="237"/>
      <c r="G194" s="237"/>
      <c r="H194" s="237"/>
      <c r="I194" s="237"/>
      <c r="J194" s="237"/>
      <c r="K194" s="237"/>
      <c r="L194" s="237"/>
      <c r="M194" s="237"/>
      <c r="N194" s="237"/>
      <c r="O194" s="237"/>
      <c r="P194" s="237"/>
      <c r="Q194" s="237"/>
      <c r="R194" s="237"/>
      <c r="S194" s="237"/>
      <c r="T194" s="237"/>
      <c r="U194" s="237"/>
    </row>
    <row r="195" spans="1:21" ht="48">
      <c r="A195" s="232" t="s">
        <v>4101</v>
      </c>
      <c r="B195" s="233" t="s">
        <v>4439</v>
      </c>
      <c r="C195" s="237"/>
      <c r="D195" s="237"/>
      <c r="E195" s="237"/>
      <c r="F195" s="237"/>
      <c r="G195" s="237"/>
      <c r="H195" s="237"/>
      <c r="I195" s="237"/>
      <c r="J195" s="237"/>
      <c r="K195" s="237"/>
      <c r="L195" s="237"/>
      <c r="M195" s="237"/>
      <c r="N195" s="237"/>
      <c r="O195" s="237"/>
      <c r="P195" s="237"/>
      <c r="Q195" s="237"/>
      <c r="R195" s="237"/>
      <c r="S195" s="237"/>
      <c r="T195" s="237"/>
      <c r="U195" s="237"/>
    </row>
    <row r="196" spans="1:21" ht="24">
      <c r="A196" s="232" t="s">
        <v>4102</v>
      </c>
      <c r="B196" s="233" t="s">
        <v>4440</v>
      </c>
      <c r="C196" s="237"/>
      <c r="D196" s="237"/>
      <c r="E196" s="237"/>
      <c r="F196" s="237"/>
      <c r="G196" s="237"/>
      <c r="H196" s="237"/>
      <c r="I196" s="237"/>
      <c r="J196" s="237"/>
      <c r="K196" s="237"/>
      <c r="L196" s="237"/>
      <c r="M196" s="237"/>
      <c r="N196" s="237"/>
      <c r="O196" s="237"/>
      <c r="P196" s="237"/>
      <c r="Q196" s="237"/>
      <c r="R196" s="237"/>
      <c r="S196" s="237"/>
      <c r="T196" s="237"/>
      <c r="U196" s="237"/>
    </row>
    <row r="197" spans="1:21">
      <c r="A197" s="232" t="s">
        <v>4103</v>
      </c>
      <c r="B197" s="233" t="s">
        <v>4441</v>
      </c>
      <c r="C197" s="237"/>
      <c r="D197" s="237"/>
      <c r="E197" s="237"/>
      <c r="F197" s="237"/>
      <c r="G197" s="237"/>
      <c r="H197" s="237"/>
      <c r="I197" s="237"/>
      <c r="J197" s="237"/>
      <c r="K197" s="237"/>
      <c r="L197" s="237"/>
      <c r="M197" s="237"/>
      <c r="N197" s="237"/>
      <c r="O197" s="237"/>
      <c r="P197" s="237"/>
      <c r="Q197" s="237"/>
      <c r="R197" s="237"/>
      <c r="S197" s="237"/>
      <c r="T197" s="237"/>
      <c r="U197" s="237"/>
    </row>
    <row r="198" spans="1:21">
      <c r="A198" s="232" t="s">
        <v>4104</v>
      </c>
      <c r="B198" s="233" t="s">
        <v>4442</v>
      </c>
      <c r="C198" s="237"/>
      <c r="D198" s="237"/>
      <c r="E198" s="237"/>
      <c r="F198" s="237"/>
      <c r="G198" s="237"/>
      <c r="H198" s="237"/>
      <c r="I198" s="237"/>
      <c r="J198" s="237"/>
      <c r="K198" s="237"/>
      <c r="L198" s="237"/>
      <c r="M198" s="237"/>
      <c r="N198" s="237"/>
      <c r="O198" s="237"/>
      <c r="P198" s="237"/>
      <c r="Q198" s="237"/>
      <c r="R198" s="237"/>
      <c r="S198" s="237"/>
      <c r="T198" s="237"/>
      <c r="U198" s="237"/>
    </row>
    <row r="199" spans="1:21" ht="24">
      <c r="A199" s="232" t="s">
        <v>4105</v>
      </c>
      <c r="B199" s="233" t="s">
        <v>4443</v>
      </c>
      <c r="C199" s="237"/>
      <c r="D199" s="237"/>
      <c r="E199" s="237"/>
      <c r="F199" s="237"/>
      <c r="G199" s="237"/>
      <c r="H199" s="237"/>
      <c r="I199" s="237"/>
      <c r="J199" s="237"/>
      <c r="K199" s="237"/>
      <c r="L199" s="237"/>
      <c r="M199" s="237"/>
      <c r="N199" s="237"/>
      <c r="O199" s="237"/>
      <c r="P199" s="237"/>
      <c r="Q199" s="237"/>
      <c r="R199" s="237"/>
      <c r="S199" s="237"/>
      <c r="T199" s="237"/>
      <c r="U199" s="237"/>
    </row>
    <row r="200" spans="1:21" ht="24">
      <c r="A200" s="232" t="s">
        <v>4106</v>
      </c>
      <c r="B200" s="233" t="s">
        <v>4444</v>
      </c>
      <c r="C200" s="237"/>
      <c r="D200" s="237"/>
      <c r="E200" s="237"/>
      <c r="F200" s="237"/>
      <c r="G200" s="237"/>
      <c r="H200" s="237"/>
      <c r="I200" s="237"/>
      <c r="J200" s="237"/>
      <c r="K200" s="237"/>
      <c r="L200" s="237"/>
      <c r="M200" s="237"/>
      <c r="N200" s="237"/>
      <c r="O200" s="237"/>
      <c r="P200" s="237"/>
      <c r="Q200" s="237"/>
      <c r="R200" s="237"/>
      <c r="S200" s="237"/>
      <c r="T200" s="237"/>
      <c r="U200" s="237"/>
    </row>
    <row r="201" spans="1:21" ht="24">
      <c r="A201" s="232" t="s">
        <v>4107</v>
      </c>
      <c r="B201" s="233" t="s">
        <v>4445</v>
      </c>
      <c r="C201" s="237"/>
      <c r="D201" s="237"/>
      <c r="E201" s="237"/>
      <c r="F201" s="237"/>
      <c r="G201" s="237"/>
      <c r="H201" s="237"/>
      <c r="I201" s="237"/>
      <c r="J201" s="237"/>
      <c r="K201" s="237"/>
      <c r="L201" s="237"/>
      <c r="M201" s="237"/>
      <c r="N201" s="237"/>
      <c r="O201" s="237"/>
      <c r="P201" s="237"/>
      <c r="Q201" s="237"/>
      <c r="R201" s="237"/>
      <c r="S201" s="237"/>
      <c r="T201" s="237"/>
      <c r="U201" s="237"/>
    </row>
    <row r="202" spans="1:21" ht="48">
      <c r="A202" s="232" t="s">
        <v>4108</v>
      </c>
      <c r="B202" s="233" t="s">
        <v>4446</v>
      </c>
      <c r="C202" s="237"/>
      <c r="D202" s="237"/>
      <c r="E202" s="237"/>
      <c r="F202" s="237"/>
      <c r="G202" s="237"/>
      <c r="H202" s="237"/>
      <c r="I202" s="237"/>
      <c r="J202" s="237"/>
      <c r="K202" s="237"/>
      <c r="L202" s="237"/>
      <c r="M202" s="237"/>
      <c r="N202" s="237"/>
      <c r="O202" s="237"/>
      <c r="P202" s="237"/>
      <c r="Q202" s="237"/>
      <c r="R202" s="237"/>
      <c r="S202" s="237"/>
      <c r="T202" s="237"/>
      <c r="U202" s="237"/>
    </row>
    <row r="203" spans="1:21">
      <c r="A203" s="232" t="s">
        <v>4109</v>
      </c>
      <c r="B203" s="233" t="s">
        <v>4447</v>
      </c>
      <c r="C203" s="237"/>
      <c r="D203" s="237"/>
      <c r="E203" s="237"/>
      <c r="F203" s="237"/>
      <c r="G203" s="237"/>
      <c r="H203" s="237"/>
      <c r="I203" s="237"/>
      <c r="J203" s="237"/>
      <c r="K203" s="237"/>
      <c r="L203" s="237"/>
      <c r="M203" s="237"/>
      <c r="N203" s="237"/>
      <c r="O203" s="237"/>
      <c r="P203" s="237"/>
      <c r="Q203" s="237"/>
      <c r="R203" s="237"/>
      <c r="S203" s="237"/>
      <c r="T203" s="237"/>
      <c r="U203" s="237"/>
    </row>
    <row r="204" spans="1:21">
      <c r="A204" s="232" t="s">
        <v>4110</v>
      </c>
      <c r="B204" s="233" t="s">
        <v>4448</v>
      </c>
      <c r="C204" s="237"/>
      <c r="D204" s="237"/>
      <c r="E204" s="237"/>
      <c r="F204" s="237"/>
      <c r="G204" s="237"/>
      <c r="H204" s="237"/>
      <c r="I204" s="237"/>
      <c r="J204" s="237"/>
      <c r="K204" s="237"/>
      <c r="L204" s="237"/>
      <c r="M204" s="237"/>
      <c r="N204" s="237"/>
      <c r="O204" s="237"/>
      <c r="P204" s="237"/>
      <c r="Q204" s="237"/>
      <c r="R204" s="237"/>
      <c r="S204" s="237"/>
      <c r="T204" s="237"/>
      <c r="U204" s="237"/>
    </row>
    <row r="205" spans="1:21" ht="24">
      <c r="A205" s="232" t="s">
        <v>4111</v>
      </c>
      <c r="B205" s="233" t="s">
        <v>4449</v>
      </c>
      <c r="C205" s="237"/>
      <c r="D205" s="237"/>
      <c r="E205" s="237"/>
      <c r="F205" s="237"/>
      <c r="G205" s="237"/>
      <c r="H205" s="237"/>
      <c r="I205" s="237"/>
      <c r="J205" s="237"/>
      <c r="K205" s="237"/>
      <c r="L205" s="237"/>
      <c r="M205" s="237"/>
      <c r="N205" s="237"/>
      <c r="O205" s="237"/>
      <c r="P205" s="237"/>
      <c r="Q205" s="237"/>
      <c r="R205" s="237"/>
      <c r="S205" s="237"/>
      <c r="T205" s="237"/>
      <c r="U205" s="237"/>
    </row>
    <row r="206" spans="1:21">
      <c r="A206" s="232" t="s">
        <v>4112</v>
      </c>
      <c r="B206" s="233" t="s">
        <v>4450</v>
      </c>
      <c r="C206" s="237"/>
      <c r="D206" s="237"/>
      <c r="E206" s="237"/>
      <c r="F206" s="237"/>
      <c r="G206" s="237"/>
      <c r="H206" s="237"/>
      <c r="I206" s="237"/>
      <c r="J206" s="237"/>
      <c r="K206" s="237"/>
      <c r="L206" s="237"/>
      <c r="M206" s="237"/>
      <c r="N206" s="237"/>
      <c r="O206" s="237"/>
      <c r="P206" s="237"/>
      <c r="Q206" s="237"/>
      <c r="R206" s="237"/>
      <c r="S206" s="237"/>
      <c r="T206" s="237"/>
      <c r="U206" s="237"/>
    </row>
    <row r="207" spans="1:21" ht="72">
      <c r="A207" s="232" t="s">
        <v>4451</v>
      </c>
      <c r="B207" s="233" t="s">
        <v>4452</v>
      </c>
      <c r="C207" s="237"/>
      <c r="D207" s="237"/>
      <c r="E207" s="237"/>
      <c r="F207" s="237"/>
      <c r="G207" s="237"/>
      <c r="H207" s="237"/>
      <c r="I207" s="237"/>
      <c r="J207" s="237"/>
      <c r="K207" s="237"/>
      <c r="L207" s="237"/>
      <c r="M207" s="237"/>
      <c r="N207" s="237"/>
      <c r="O207" s="237"/>
      <c r="P207" s="237"/>
      <c r="Q207" s="237"/>
      <c r="R207" s="237"/>
      <c r="S207" s="237"/>
      <c r="T207" s="237"/>
      <c r="U207" s="237"/>
    </row>
    <row r="208" spans="1:21" ht="24">
      <c r="A208" s="232" t="s">
        <v>4114</v>
      </c>
      <c r="B208" s="233" t="s">
        <v>3807</v>
      </c>
      <c r="C208" s="237"/>
      <c r="D208" s="237"/>
      <c r="E208" s="237"/>
      <c r="F208" s="237"/>
      <c r="G208" s="237"/>
      <c r="H208" s="237"/>
      <c r="I208" s="237"/>
      <c r="J208" s="237"/>
      <c r="K208" s="237"/>
      <c r="L208" s="237"/>
      <c r="M208" s="237"/>
      <c r="N208" s="237"/>
      <c r="O208" s="237"/>
      <c r="P208" s="237"/>
      <c r="Q208" s="237"/>
      <c r="R208" s="237"/>
      <c r="S208" s="237"/>
      <c r="T208" s="237"/>
      <c r="U208" s="237"/>
    </row>
    <row r="209" spans="1:21" ht="24">
      <c r="A209" s="232" t="s">
        <v>4115</v>
      </c>
      <c r="B209" s="233" t="s">
        <v>4453</v>
      </c>
      <c r="C209" s="237"/>
      <c r="D209" s="237"/>
      <c r="E209" s="237"/>
      <c r="F209" s="237"/>
      <c r="G209" s="237"/>
      <c r="H209" s="237"/>
      <c r="I209" s="237"/>
      <c r="J209" s="237"/>
      <c r="K209" s="237"/>
      <c r="L209" s="237"/>
      <c r="M209" s="237"/>
      <c r="N209" s="237"/>
      <c r="O209" s="237"/>
      <c r="P209" s="237"/>
      <c r="Q209" s="237"/>
      <c r="R209" s="237"/>
      <c r="S209" s="237"/>
      <c r="T209" s="237"/>
      <c r="U209" s="237"/>
    </row>
    <row r="210" spans="1:21">
      <c r="A210" s="232" t="s">
        <v>4116</v>
      </c>
      <c r="B210" s="233" t="s">
        <v>4454</v>
      </c>
      <c r="C210" s="237"/>
      <c r="D210" s="237"/>
      <c r="E210" s="237"/>
      <c r="F210" s="237"/>
      <c r="G210" s="237"/>
      <c r="H210" s="237"/>
      <c r="I210" s="237"/>
      <c r="J210" s="237"/>
      <c r="K210" s="237"/>
      <c r="L210" s="237"/>
      <c r="M210" s="237"/>
      <c r="N210" s="237"/>
      <c r="O210" s="237"/>
      <c r="P210" s="237"/>
      <c r="Q210" s="237"/>
      <c r="R210" s="237"/>
      <c r="S210" s="237"/>
      <c r="T210" s="237"/>
      <c r="U210" s="237"/>
    </row>
    <row r="211" spans="1:21">
      <c r="A211" s="232" t="s">
        <v>4117</v>
      </c>
      <c r="B211" s="233" t="s">
        <v>4455</v>
      </c>
      <c r="C211" s="237"/>
      <c r="D211" s="237"/>
      <c r="E211" s="237"/>
      <c r="F211" s="237"/>
      <c r="G211" s="237"/>
      <c r="H211" s="237"/>
      <c r="I211" s="237"/>
      <c r="J211" s="237"/>
      <c r="K211" s="237"/>
      <c r="L211" s="237"/>
      <c r="M211" s="237"/>
      <c r="N211" s="237"/>
      <c r="O211" s="237"/>
      <c r="P211" s="237"/>
      <c r="Q211" s="237"/>
      <c r="R211" s="237"/>
      <c r="S211" s="237"/>
      <c r="T211" s="237"/>
      <c r="U211" s="237"/>
    </row>
    <row r="212" spans="1:21" ht="60">
      <c r="A212" s="232" t="s">
        <v>4456</v>
      </c>
      <c r="B212" s="233" t="s">
        <v>4457</v>
      </c>
      <c r="C212" s="237"/>
      <c r="D212" s="237"/>
      <c r="E212" s="237"/>
      <c r="F212" s="237"/>
      <c r="G212" s="237"/>
      <c r="H212" s="237"/>
      <c r="I212" s="237"/>
      <c r="J212" s="237"/>
      <c r="K212" s="237"/>
      <c r="L212" s="237"/>
      <c r="M212" s="237"/>
      <c r="N212" s="237"/>
      <c r="O212" s="237"/>
      <c r="P212" s="237"/>
      <c r="Q212" s="237"/>
      <c r="R212" s="237"/>
      <c r="S212" s="237"/>
      <c r="T212" s="237"/>
      <c r="U212" s="237"/>
    </row>
    <row r="213" spans="1:21">
      <c r="A213" s="232" t="s">
        <v>4119</v>
      </c>
      <c r="B213" s="233" t="s">
        <v>4458</v>
      </c>
      <c r="C213" s="237"/>
      <c r="D213" s="237"/>
      <c r="E213" s="237"/>
      <c r="F213" s="237"/>
      <c r="G213" s="237"/>
      <c r="H213" s="237"/>
      <c r="I213" s="237"/>
      <c r="J213" s="237"/>
      <c r="K213" s="237"/>
      <c r="L213" s="237"/>
      <c r="M213" s="237"/>
      <c r="N213" s="237"/>
      <c r="O213" s="237"/>
      <c r="P213" s="237"/>
      <c r="Q213" s="237"/>
      <c r="R213" s="237"/>
      <c r="S213" s="237"/>
      <c r="T213" s="237"/>
      <c r="U213" s="237"/>
    </row>
    <row r="214" spans="1:21">
      <c r="A214" s="232" t="s">
        <v>4120</v>
      </c>
      <c r="B214" s="233" t="s">
        <v>4459</v>
      </c>
      <c r="C214" s="237"/>
      <c r="D214" s="237"/>
      <c r="E214" s="237"/>
      <c r="F214" s="237"/>
      <c r="G214" s="237"/>
      <c r="H214" s="237"/>
      <c r="I214" s="237"/>
      <c r="J214" s="237"/>
      <c r="K214" s="237"/>
      <c r="L214" s="237"/>
      <c r="M214" s="237"/>
      <c r="N214" s="237"/>
      <c r="O214" s="237"/>
      <c r="P214" s="237"/>
      <c r="Q214" s="237"/>
      <c r="R214" s="237"/>
      <c r="S214" s="237"/>
      <c r="T214" s="237"/>
      <c r="U214" s="237"/>
    </row>
    <row r="215" spans="1:21" ht="36">
      <c r="A215" s="232" t="s">
        <v>4121</v>
      </c>
      <c r="B215" s="233" t="s">
        <v>4460</v>
      </c>
      <c r="C215" s="237"/>
      <c r="D215" s="237"/>
      <c r="E215" s="237"/>
      <c r="F215" s="237"/>
      <c r="G215" s="237"/>
      <c r="H215" s="237"/>
      <c r="I215" s="237"/>
      <c r="J215" s="237"/>
      <c r="K215" s="237"/>
      <c r="L215" s="237"/>
      <c r="M215" s="237"/>
      <c r="N215" s="237"/>
      <c r="O215" s="237"/>
      <c r="P215" s="237"/>
      <c r="Q215" s="237"/>
      <c r="R215" s="237"/>
      <c r="S215" s="237"/>
      <c r="T215" s="237"/>
      <c r="U215" s="237"/>
    </row>
    <row r="216" spans="1:21">
      <c r="A216" s="232" t="s">
        <v>4122</v>
      </c>
      <c r="B216" s="233" t="s">
        <v>4461</v>
      </c>
      <c r="C216" s="237"/>
      <c r="D216" s="237"/>
      <c r="E216" s="237"/>
      <c r="F216" s="237"/>
      <c r="G216" s="237"/>
      <c r="H216" s="237"/>
      <c r="I216" s="237"/>
      <c r="J216" s="237"/>
      <c r="K216" s="237"/>
      <c r="L216" s="237"/>
      <c r="M216" s="237"/>
      <c r="N216" s="237"/>
      <c r="O216" s="237"/>
      <c r="P216" s="237"/>
      <c r="Q216" s="237"/>
      <c r="R216" s="237"/>
      <c r="S216" s="237"/>
      <c r="T216" s="237"/>
      <c r="U216" s="237"/>
    </row>
    <row r="217" spans="1:21" ht="24">
      <c r="A217" s="232" t="s">
        <v>4123</v>
      </c>
      <c r="B217" s="233" t="s">
        <v>4462</v>
      </c>
      <c r="C217" s="237"/>
      <c r="D217" s="237"/>
      <c r="E217" s="237"/>
      <c r="F217" s="237"/>
      <c r="G217" s="237"/>
      <c r="H217" s="237"/>
      <c r="I217" s="237"/>
      <c r="J217" s="237"/>
      <c r="K217" s="237"/>
      <c r="L217" s="237"/>
      <c r="M217" s="237"/>
      <c r="N217" s="237"/>
      <c r="O217" s="237"/>
      <c r="P217" s="237"/>
      <c r="Q217" s="237"/>
      <c r="R217" s="237"/>
      <c r="S217" s="237"/>
      <c r="T217" s="237"/>
      <c r="U217" s="237"/>
    </row>
    <row r="218" spans="1:21">
      <c r="A218" s="232" t="s">
        <v>4463</v>
      </c>
      <c r="B218" s="233" t="s">
        <v>4464</v>
      </c>
      <c r="C218" s="237"/>
      <c r="D218" s="237"/>
      <c r="E218" s="237"/>
      <c r="F218" s="237"/>
      <c r="G218" s="237"/>
      <c r="H218" s="237"/>
      <c r="I218" s="237"/>
      <c r="J218" s="237"/>
      <c r="K218" s="237"/>
      <c r="L218" s="237"/>
      <c r="M218" s="237"/>
      <c r="N218" s="237"/>
      <c r="O218" s="237"/>
      <c r="P218" s="237"/>
      <c r="Q218" s="237"/>
      <c r="R218" s="237"/>
      <c r="S218" s="237"/>
      <c r="T218" s="237"/>
      <c r="U218" s="237"/>
    </row>
    <row r="219" spans="1:21">
      <c r="A219" s="232" t="s">
        <v>4465</v>
      </c>
      <c r="B219" s="233" t="s">
        <v>4466</v>
      </c>
      <c r="C219" s="237"/>
      <c r="D219" s="237"/>
      <c r="E219" s="237"/>
      <c r="F219" s="237"/>
      <c r="G219" s="237"/>
      <c r="H219" s="237"/>
      <c r="I219" s="237"/>
      <c r="J219" s="237"/>
      <c r="K219" s="237"/>
      <c r="L219" s="237"/>
      <c r="M219" s="237"/>
      <c r="N219" s="237"/>
      <c r="O219" s="237"/>
      <c r="P219" s="237"/>
      <c r="Q219" s="237"/>
      <c r="R219" s="237"/>
      <c r="S219" s="237"/>
      <c r="T219" s="237"/>
      <c r="U219" s="237"/>
    </row>
    <row r="220" spans="1:21">
      <c r="A220" s="232" t="s">
        <v>4126</v>
      </c>
      <c r="B220" s="233" t="s">
        <v>4467</v>
      </c>
      <c r="C220" s="237"/>
      <c r="D220" s="237"/>
      <c r="E220" s="237"/>
      <c r="F220" s="237"/>
      <c r="G220" s="237"/>
      <c r="H220" s="237"/>
      <c r="I220" s="237"/>
      <c r="J220" s="237"/>
      <c r="K220" s="237"/>
      <c r="L220" s="237"/>
      <c r="M220" s="237"/>
      <c r="N220" s="237"/>
      <c r="O220" s="237"/>
      <c r="P220" s="237"/>
      <c r="Q220" s="237"/>
      <c r="R220" s="237"/>
      <c r="S220" s="237"/>
      <c r="T220" s="237"/>
      <c r="U220" s="237"/>
    </row>
    <row r="221" spans="1:21" ht="48">
      <c r="A221" s="232" t="s">
        <v>4468</v>
      </c>
      <c r="B221" s="233" t="s">
        <v>4469</v>
      </c>
      <c r="C221" s="237"/>
      <c r="D221" s="237"/>
      <c r="E221" s="237"/>
      <c r="F221" s="237"/>
      <c r="G221" s="237"/>
      <c r="H221" s="237"/>
      <c r="I221" s="237"/>
      <c r="J221" s="237"/>
      <c r="K221" s="237"/>
      <c r="L221" s="237"/>
      <c r="M221" s="237"/>
      <c r="N221" s="237"/>
      <c r="O221" s="237"/>
      <c r="P221" s="237"/>
      <c r="Q221" s="237"/>
      <c r="R221" s="237"/>
      <c r="S221" s="237"/>
      <c r="T221" s="237"/>
      <c r="U221" s="237"/>
    </row>
    <row r="222" spans="1:21">
      <c r="A222" s="232" t="s">
        <v>4128</v>
      </c>
      <c r="B222" s="233" t="s">
        <v>4470</v>
      </c>
      <c r="C222" s="237"/>
      <c r="D222" s="237"/>
      <c r="E222" s="237"/>
      <c r="F222" s="237"/>
      <c r="G222" s="237"/>
      <c r="H222" s="237"/>
      <c r="I222" s="237"/>
      <c r="J222" s="237"/>
      <c r="K222" s="237"/>
      <c r="L222" s="237"/>
      <c r="M222" s="237"/>
      <c r="N222" s="237"/>
      <c r="O222" s="237"/>
      <c r="P222" s="237"/>
      <c r="Q222" s="237"/>
      <c r="R222" s="237"/>
      <c r="S222" s="237"/>
      <c r="T222" s="237"/>
      <c r="U222" s="237"/>
    </row>
    <row r="223" spans="1:21" ht="24">
      <c r="A223" s="232" t="s">
        <v>4129</v>
      </c>
      <c r="B223" s="233" t="s">
        <v>4471</v>
      </c>
      <c r="C223" s="237"/>
      <c r="D223" s="237"/>
      <c r="E223" s="237"/>
      <c r="F223" s="237"/>
      <c r="G223" s="237"/>
      <c r="H223" s="237"/>
      <c r="I223" s="237"/>
      <c r="J223" s="237"/>
      <c r="K223" s="237"/>
      <c r="L223" s="237"/>
      <c r="M223" s="237"/>
      <c r="N223" s="237"/>
      <c r="O223" s="237"/>
      <c r="P223" s="237"/>
      <c r="Q223" s="237"/>
      <c r="R223" s="237"/>
      <c r="S223" s="237"/>
      <c r="T223" s="237"/>
      <c r="U223" s="237"/>
    </row>
    <row r="224" spans="1:21">
      <c r="A224" s="232" t="s">
        <v>4130</v>
      </c>
      <c r="B224" s="233" t="s">
        <v>4472</v>
      </c>
      <c r="C224" s="237"/>
      <c r="D224" s="237"/>
      <c r="E224" s="237"/>
      <c r="F224" s="237"/>
      <c r="G224" s="237"/>
      <c r="H224" s="237"/>
      <c r="I224" s="237"/>
      <c r="J224" s="237"/>
      <c r="K224" s="237"/>
      <c r="L224" s="237"/>
      <c r="M224" s="237"/>
      <c r="N224" s="237"/>
      <c r="O224" s="237"/>
      <c r="P224" s="237"/>
      <c r="Q224" s="237"/>
      <c r="R224" s="237"/>
      <c r="S224" s="237"/>
      <c r="T224" s="237"/>
      <c r="U224" s="237"/>
    </row>
    <row r="225" spans="1:21">
      <c r="A225" s="232" t="s">
        <v>4131</v>
      </c>
      <c r="B225" s="233" t="s">
        <v>4473</v>
      </c>
      <c r="C225" s="237"/>
      <c r="D225" s="237"/>
      <c r="E225" s="237"/>
      <c r="F225" s="237"/>
      <c r="G225" s="237"/>
      <c r="H225" s="237"/>
      <c r="I225" s="237"/>
      <c r="J225" s="237"/>
      <c r="K225" s="237"/>
      <c r="L225" s="237"/>
      <c r="M225" s="237"/>
      <c r="N225" s="237"/>
      <c r="O225" s="237"/>
      <c r="P225" s="237"/>
      <c r="Q225" s="237"/>
      <c r="R225" s="237"/>
      <c r="S225" s="237"/>
      <c r="T225" s="237"/>
      <c r="U225" s="237"/>
    </row>
    <row r="226" spans="1:21">
      <c r="A226" s="232" t="s">
        <v>4132</v>
      </c>
      <c r="B226" s="233" t="s">
        <v>4474</v>
      </c>
      <c r="C226" s="237"/>
      <c r="D226" s="237"/>
      <c r="E226" s="237"/>
      <c r="F226" s="237"/>
      <c r="G226" s="237"/>
      <c r="H226" s="237"/>
      <c r="I226" s="237"/>
      <c r="J226" s="237"/>
      <c r="K226" s="237"/>
      <c r="L226" s="237"/>
      <c r="M226" s="237"/>
      <c r="N226" s="237"/>
      <c r="O226" s="237"/>
      <c r="P226" s="237"/>
      <c r="Q226" s="237"/>
      <c r="R226" s="237"/>
      <c r="S226" s="237"/>
      <c r="T226" s="237"/>
      <c r="U226" s="237"/>
    </row>
    <row r="227" spans="1:21" ht="36">
      <c r="A227" s="232" t="s">
        <v>4133</v>
      </c>
      <c r="B227" s="233" t="s">
        <v>4475</v>
      </c>
      <c r="C227" s="237"/>
      <c r="D227" s="237"/>
      <c r="E227" s="237"/>
      <c r="F227" s="237"/>
      <c r="G227" s="237"/>
      <c r="H227" s="237"/>
      <c r="I227" s="237"/>
      <c r="J227" s="237"/>
      <c r="K227" s="237"/>
      <c r="L227" s="237"/>
      <c r="M227" s="237"/>
      <c r="N227" s="237"/>
      <c r="O227" s="237"/>
      <c r="P227" s="237"/>
      <c r="Q227" s="237"/>
      <c r="R227" s="237"/>
      <c r="S227" s="237"/>
      <c r="T227" s="237"/>
      <c r="U227" s="237"/>
    </row>
    <row r="228" spans="1:21">
      <c r="A228" s="232" t="s">
        <v>4134</v>
      </c>
      <c r="B228" s="240" t="s">
        <v>4476</v>
      </c>
      <c r="C228" s="237"/>
      <c r="D228" s="237"/>
      <c r="E228" s="237"/>
      <c r="F228" s="237"/>
      <c r="G228" s="237"/>
      <c r="H228" s="237"/>
      <c r="I228" s="237"/>
      <c r="J228" s="237"/>
      <c r="K228" s="237"/>
      <c r="L228" s="237"/>
      <c r="M228" s="237"/>
      <c r="N228" s="237"/>
      <c r="O228" s="237"/>
      <c r="P228" s="237"/>
      <c r="Q228" s="237"/>
      <c r="R228" s="237"/>
      <c r="S228" s="237"/>
      <c r="T228" s="237"/>
      <c r="U228" s="237"/>
    </row>
    <row r="229" spans="1:21">
      <c r="A229" s="232" t="s">
        <v>4135</v>
      </c>
      <c r="B229" s="233" t="s">
        <v>4477</v>
      </c>
      <c r="C229" s="237"/>
      <c r="D229" s="237"/>
      <c r="E229" s="237"/>
      <c r="F229" s="237"/>
      <c r="G229" s="237"/>
      <c r="H229" s="237"/>
      <c r="I229" s="237"/>
      <c r="J229" s="237"/>
      <c r="K229" s="237"/>
      <c r="L229" s="237"/>
      <c r="M229" s="237"/>
      <c r="N229" s="237"/>
      <c r="O229" s="237"/>
      <c r="P229" s="237"/>
      <c r="Q229" s="237"/>
      <c r="R229" s="237"/>
      <c r="S229" s="237"/>
      <c r="T229" s="237"/>
      <c r="U229" s="237"/>
    </row>
    <row r="230" spans="1:21" ht="24">
      <c r="A230" s="232" t="s">
        <v>4136</v>
      </c>
      <c r="B230" s="233" t="s">
        <v>4478</v>
      </c>
      <c r="C230" s="237"/>
      <c r="D230" s="237"/>
      <c r="E230" s="237"/>
      <c r="F230" s="237"/>
      <c r="G230" s="237"/>
      <c r="H230" s="237"/>
      <c r="I230" s="237"/>
      <c r="J230" s="237"/>
      <c r="K230" s="237"/>
      <c r="L230" s="237"/>
      <c r="M230" s="237"/>
      <c r="N230" s="237"/>
      <c r="O230" s="237"/>
      <c r="P230" s="237"/>
      <c r="Q230" s="237"/>
      <c r="R230" s="237"/>
      <c r="S230" s="237"/>
      <c r="T230" s="237"/>
      <c r="U230" s="237"/>
    </row>
    <row r="231" spans="1:21" ht="48">
      <c r="A231" s="232" t="s">
        <v>4137</v>
      </c>
      <c r="B231" s="233" t="s">
        <v>4479</v>
      </c>
      <c r="C231" s="237"/>
      <c r="D231" s="237"/>
      <c r="E231" s="237"/>
      <c r="F231" s="237"/>
      <c r="G231" s="237"/>
      <c r="H231" s="237"/>
      <c r="I231" s="237"/>
      <c r="J231" s="237"/>
      <c r="K231" s="237"/>
      <c r="L231" s="237"/>
      <c r="M231" s="237"/>
      <c r="N231" s="237"/>
      <c r="O231" s="237"/>
      <c r="P231" s="237"/>
      <c r="Q231" s="237"/>
      <c r="R231" s="237"/>
      <c r="S231" s="237"/>
      <c r="T231" s="237"/>
      <c r="U231" s="237"/>
    </row>
    <row r="232" spans="1:21">
      <c r="A232" s="232" t="s">
        <v>4138</v>
      </c>
      <c r="B232" s="233" t="s">
        <v>4480</v>
      </c>
      <c r="C232" s="237"/>
      <c r="D232" s="237"/>
      <c r="E232" s="237"/>
      <c r="F232" s="237"/>
      <c r="G232" s="237"/>
      <c r="H232" s="237"/>
      <c r="I232" s="237"/>
      <c r="J232" s="237"/>
      <c r="K232" s="237"/>
      <c r="L232" s="237"/>
      <c r="M232" s="237"/>
      <c r="N232" s="237"/>
      <c r="O232" s="237"/>
      <c r="P232" s="237"/>
      <c r="Q232" s="237"/>
      <c r="R232" s="237"/>
      <c r="S232" s="237"/>
      <c r="T232" s="237"/>
      <c r="U232" s="237"/>
    </row>
    <row r="233" spans="1:21">
      <c r="A233" s="232" t="s">
        <v>4139</v>
      </c>
      <c r="B233" s="233" t="s">
        <v>4481</v>
      </c>
      <c r="C233" s="237"/>
      <c r="D233" s="237"/>
      <c r="E233" s="237"/>
      <c r="F233" s="237"/>
      <c r="G233" s="237"/>
      <c r="H233" s="237"/>
      <c r="I233" s="237"/>
      <c r="J233" s="237"/>
      <c r="K233" s="237"/>
      <c r="L233" s="237"/>
      <c r="M233" s="237"/>
      <c r="N233" s="237"/>
      <c r="O233" s="237"/>
      <c r="P233" s="237"/>
      <c r="Q233" s="237"/>
      <c r="R233" s="237"/>
      <c r="S233" s="237"/>
      <c r="T233" s="237"/>
      <c r="U233" s="237"/>
    </row>
    <row r="234" spans="1:21">
      <c r="A234" s="232" t="s">
        <v>4140</v>
      </c>
      <c r="B234" s="233" t="s">
        <v>4482</v>
      </c>
      <c r="C234" s="237"/>
      <c r="D234" s="237"/>
      <c r="E234" s="237"/>
      <c r="F234" s="237"/>
      <c r="G234" s="237"/>
      <c r="H234" s="237"/>
      <c r="I234" s="237"/>
      <c r="J234" s="237"/>
      <c r="K234" s="237"/>
      <c r="L234" s="237"/>
      <c r="M234" s="237"/>
      <c r="N234" s="237"/>
      <c r="O234" s="237"/>
      <c r="P234" s="237"/>
      <c r="Q234" s="237"/>
      <c r="R234" s="237"/>
      <c r="S234" s="237"/>
      <c r="T234" s="237"/>
      <c r="U234" s="237"/>
    </row>
    <row r="235" spans="1:21" ht="36">
      <c r="A235" s="232" t="s">
        <v>4141</v>
      </c>
      <c r="B235" s="233" t="s">
        <v>4483</v>
      </c>
      <c r="C235" s="237"/>
      <c r="D235" s="237"/>
      <c r="E235" s="237"/>
      <c r="F235" s="237"/>
      <c r="G235" s="237"/>
      <c r="H235" s="237"/>
      <c r="I235" s="237"/>
      <c r="J235" s="237"/>
      <c r="K235" s="237"/>
      <c r="L235" s="237"/>
      <c r="M235" s="237"/>
      <c r="N235" s="237"/>
      <c r="O235" s="237"/>
      <c r="P235" s="237"/>
      <c r="Q235" s="237"/>
      <c r="R235" s="237"/>
      <c r="S235" s="237"/>
      <c r="T235" s="237"/>
      <c r="U235" s="237"/>
    </row>
    <row r="236" spans="1:21" ht="24">
      <c r="A236" s="232" t="s">
        <v>4142</v>
      </c>
      <c r="B236" s="233" t="s">
        <v>4484</v>
      </c>
      <c r="C236" s="237"/>
      <c r="D236" s="237"/>
      <c r="E236" s="237"/>
      <c r="F236" s="237"/>
      <c r="G236" s="237"/>
      <c r="H236" s="237"/>
      <c r="I236" s="237"/>
      <c r="J236" s="237"/>
      <c r="K236" s="237"/>
      <c r="L236" s="237"/>
      <c r="M236" s="237"/>
      <c r="N236" s="237"/>
      <c r="O236" s="237"/>
      <c r="P236" s="237"/>
      <c r="Q236" s="237"/>
      <c r="R236" s="237"/>
      <c r="S236" s="237"/>
      <c r="T236" s="237"/>
      <c r="U236" s="237"/>
    </row>
    <row r="237" spans="1:21" ht="24">
      <c r="A237" s="232" t="s">
        <v>4143</v>
      </c>
      <c r="B237" s="233" t="s">
        <v>4485</v>
      </c>
      <c r="C237" s="237"/>
      <c r="D237" s="237"/>
      <c r="E237" s="237"/>
      <c r="F237" s="237"/>
      <c r="G237" s="237"/>
      <c r="H237" s="237"/>
      <c r="I237" s="237"/>
      <c r="J237" s="237"/>
      <c r="K237" s="237"/>
      <c r="L237" s="237"/>
      <c r="M237" s="237"/>
      <c r="N237" s="237"/>
      <c r="O237" s="237"/>
      <c r="P237" s="237"/>
      <c r="Q237" s="237"/>
      <c r="R237" s="237"/>
      <c r="S237" s="237"/>
      <c r="T237" s="237"/>
      <c r="U237" s="237"/>
    </row>
    <row r="238" spans="1:21" ht="60">
      <c r="A238" s="232" t="s">
        <v>4486</v>
      </c>
      <c r="B238" s="233" t="s">
        <v>4487</v>
      </c>
      <c r="C238" s="237"/>
      <c r="D238" s="237"/>
      <c r="E238" s="237"/>
      <c r="F238" s="237"/>
      <c r="G238" s="237"/>
      <c r="H238" s="237"/>
      <c r="I238" s="237"/>
      <c r="J238" s="237"/>
      <c r="K238" s="237"/>
      <c r="L238" s="237"/>
      <c r="M238" s="237"/>
      <c r="N238" s="237"/>
      <c r="O238" s="237"/>
      <c r="P238" s="237"/>
      <c r="Q238" s="237"/>
      <c r="R238" s="237"/>
      <c r="S238" s="237"/>
      <c r="T238" s="237"/>
      <c r="U238" s="237"/>
    </row>
    <row r="239" spans="1:21">
      <c r="A239" s="232" t="s">
        <v>4145</v>
      </c>
      <c r="B239" s="233" t="s">
        <v>4488</v>
      </c>
      <c r="C239" s="237"/>
      <c r="D239" s="237"/>
      <c r="E239" s="237"/>
      <c r="F239" s="237"/>
      <c r="G239" s="237"/>
      <c r="H239" s="237"/>
      <c r="I239" s="237"/>
      <c r="J239" s="237"/>
      <c r="K239" s="237"/>
      <c r="L239" s="237"/>
      <c r="M239" s="237"/>
      <c r="N239" s="237"/>
      <c r="O239" s="237"/>
      <c r="P239" s="237"/>
      <c r="Q239" s="237"/>
      <c r="R239" s="237"/>
      <c r="S239" s="237"/>
      <c r="T239" s="237"/>
      <c r="U239" s="237"/>
    </row>
    <row r="240" spans="1:21" ht="24">
      <c r="A240" s="232" t="s">
        <v>4146</v>
      </c>
      <c r="B240" s="233" t="s">
        <v>4489</v>
      </c>
      <c r="C240" s="237"/>
      <c r="D240" s="237"/>
      <c r="E240" s="237"/>
      <c r="F240" s="237"/>
      <c r="G240" s="237"/>
      <c r="H240" s="237"/>
      <c r="I240" s="237"/>
      <c r="J240" s="237"/>
      <c r="K240" s="237"/>
      <c r="L240" s="237"/>
      <c r="M240" s="237"/>
      <c r="N240" s="237"/>
      <c r="O240" s="237"/>
      <c r="P240" s="237"/>
      <c r="Q240" s="237"/>
      <c r="R240" s="237"/>
      <c r="S240" s="237"/>
      <c r="T240" s="237"/>
      <c r="U240" s="237"/>
    </row>
    <row r="241" spans="1:21">
      <c r="A241" s="232" t="s">
        <v>4147</v>
      </c>
      <c r="B241" s="233" t="s">
        <v>4490</v>
      </c>
      <c r="C241" s="237"/>
      <c r="D241" s="237"/>
      <c r="E241" s="237"/>
      <c r="F241" s="237"/>
      <c r="G241" s="237"/>
      <c r="H241" s="237"/>
      <c r="I241" s="237"/>
      <c r="J241" s="237"/>
      <c r="K241" s="237"/>
      <c r="L241" s="237"/>
      <c r="M241" s="237"/>
      <c r="N241" s="237"/>
      <c r="O241" s="237"/>
      <c r="P241" s="237"/>
      <c r="Q241" s="237"/>
      <c r="R241" s="237"/>
      <c r="S241" s="237"/>
      <c r="T241" s="237"/>
      <c r="U241" s="237"/>
    </row>
    <row r="242" spans="1:21" ht="24">
      <c r="A242" s="232" t="s">
        <v>4491</v>
      </c>
      <c r="B242" s="233" t="s">
        <v>4492</v>
      </c>
      <c r="C242" s="237"/>
      <c r="D242" s="237"/>
      <c r="E242" s="237"/>
      <c r="F242" s="237"/>
      <c r="G242" s="237"/>
      <c r="H242" s="237"/>
      <c r="I242" s="237"/>
      <c r="J242" s="237"/>
      <c r="K242" s="237"/>
      <c r="L242" s="237"/>
      <c r="M242" s="237"/>
      <c r="N242" s="237"/>
      <c r="O242" s="237"/>
      <c r="P242" s="237"/>
      <c r="Q242" s="237"/>
      <c r="R242" s="237"/>
      <c r="S242" s="237"/>
      <c r="T242" s="237"/>
      <c r="U242" s="237"/>
    </row>
    <row r="243" spans="1:21">
      <c r="A243" s="232" t="s">
        <v>4149</v>
      </c>
      <c r="B243" s="233" t="s">
        <v>4493</v>
      </c>
      <c r="C243" s="237"/>
      <c r="D243" s="237"/>
      <c r="E243" s="237"/>
      <c r="F243" s="237"/>
      <c r="G243" s="237"/>
      <c r="H243" s="237"/>
      <c r="I243" s="237"/>
      <c r="J243" s="237"/>
      <c r="K243" s="237"/>
      <c r="L243" s="237"/>
      <c r="M243" s="237"/>
      <c r="N243" s="237"/>
      <c r="O243" s="237"/>
      <c r="P243" s="237"/>
      <c r="Q243" s="237"/>
      <c r="R243" s="237"/>
      <c r="S243" s="237"/>
      <c r="T243" s="237"/>
      <c r="U243" s="237"/>
    </row>
    <row r="244" spans="1:21" ht="36">
      <c r="A244" s="232" t="s">
        <v>4150</v>
      </c>
      <c r="B244" s="233" t="s">
        <v>4494</v>
      </c>
      <c r="C244" s="237"/>
      <c r="D244" s="237"/>
      <c r="E244" s="237"/>
      <c r="F244" s="237"/>
      <c r="G244" s="237"/>
      <c r="H244" s="237"/>
      <c r="I244" s="237"/>
      <c r="J244" s="237"/>
      <c r="K244" s="237"/>
      <c r="L244" s="237"/>
      <c r="M244" s="237"/>
      <c r="N244" s="237"/>
      <c r="O244" s="237"/>
      <c r="P244" s="237"/>
      <c r="Q244" s="237"/>
      <c r="R244" s="237"/>
      <c r="S244" s="237"/>
      <c r="T244" s="237"/>
      <c r="U244" s="237"/>
    </row>
    <row r="245" spans="1:21" ht="36">
      <c r="A245" s="232" t="s">
        <v>4151</v>
      </c>
      <c r="B245" s="233" t="s">
        <v>4495</v>
      </c>
      <c r="C245" s="237"/>
      <c r="D245" s="237"/>
      <c r="E245" s="237"/>
      <c r="F245" s="237"/>
      <c r="G245" s="237"/>
      <c r="H245" s="237"/>
      <c r="I245" s="237"/>
      <c r="J245" s="237"/>
      <c r="K245" s="237"/>
      <c r="L245" s="237"/>
      <c r="M245" s="237"/>
      <c r="N245" s="237"/>
      <c r="O245" s="237"/>
      <c r="P245" s="237"/>
      <c r="Q245" s="237"/>
      <c r="R245" s="237"/>
      <c r="S245" s="237"/>
      <c r="T245" s="237"/>
      <c r="U245" s="237"/>
    </row>
    <row r="246" spans="1:21" ht="36">
      <c r="A246" s="232" t="s">
        <v>4152</v>
      </c>
      <c r="B246" s="233" t="s">
        <v>4496</v>
      </c>
      <c r="C246" s="237"/>
      <c r="D246" s="237"/>
      <c r="E246" s="237"/>
      <c r="F246" s="237"/>
      <c r="G246" s="237"/>
      <c r="H246" s="237"/>
      <c r="I246" s="237"/>
      <c r="J246" s="237"/>
      <c r="K246" s="237"/>
      <c r="L246" s="237"/>
      <c r="M246" s="237"/>
      <c r="N246" s="237"/>
      <c r="O246" s="237"/>
      <c r="P246" s="237"/>
      <c r="Q246" s="237"/>
      <c r="R246" s="237"/>
      <c r="S246" s="237"/>
      <c r="T246" s="237"/>
      <c r="U246" s="237"/>
    </row>
    <row r="247" spans="1:21" ht="24">
      <c r="A247" s="232" t="s">
        <v>4153</v>
      </c>
      <c r="B247" s="233" t="s">
        <v>4497</v>
      </c>
      <c r="C247" s="237"/>
      <c r="D247" s="237"/>
      <c r="E247" s="237"/>
      <c r="F247" s="237"/>
      <c r="G247" s="237"/>
      <c r="H247" s="237"/>
      <c r="I247" s="237"/>
      <c r="J247" s="237"/>
      <c r="K247" s="237"/>
      <c r="L247" s="237"/>
      <c r="M247" s="237"/>
      <c r="N247" s="237"/>
      <c r="O247" s="237"/>
      <c r="P247" s="237"/>
      <c r="Q247" s="237"/>
      <c r="R247" s="237"/>
      <c r="S247" s="237"/>
      <c r="T247" s="237"/>
      <c r="U247" s="237"/>
    </row>
    <row r="248" spans="1:21">
      <c r="A248" s="232" t="s">
        <v>4154</v>
      </c>
      <c r="B248" s="233" t="s">
        <v>4498</v>
      </c>
      <c r="C248" s="237"/>
      <c r="D248" s="237"/>
      <c r="E248" s="237"/>
      <c r="F248" s="237"/>
      <c r="G248" s="237"/>
      <c r="H248" s="237"/>
      <c r="I248" s="237"/>
      <c r="J248" s="237"/>
      <c r="K248" s="237"/>
      <c r="L248" s="237"/>
      <c r="M248" s="237"/>
      <c r="N248" s="237"/>
      <c r="O248" s="237"/>
      <c r="P248" s="237"/>
      <c r="Q248" s="237"/>
      <c r="R248" s="237"/>
      <c r="S248" s="237"/>
      <c r="T248" s="237"/>
      <c r="U248" s="237"/>
    </row>
    <row r="249" spans="1:21">
      <c r="A249" s="232" t="s">
        <v>4155</v>
      </c>
      <c r="B249" s="233" t="s">
        <v>4499</v>
      </c>
      <c r="C249" s="237"/>
      <c r="D249" s="237"/>
      <c r="E249" s="237"/>
      <c r="F249" s="237"/>
      <c r="G249" s="237"/>
      <c r="H249" s="237"/>
      <c r="I249" s="237"/>
      <c r="J249" s="237"/>
      <c r="K249" s="237"/>
      <c r="L249" s="237"/>
      <c r="M249" s="237"/>
      <c r="N249" s="237"/>
      <c r="O249" s="237"/>
      <c r="P249" s="237"/>
      <c r="Q249" s="237"/>
      <c r="R249" s="237"/>
      <c r="S249" s="237"/>
      <c r="T249" s="237"/>
      <c r="U249" s="237"/>
    </row>
    <row r="250" spans="1:21" ht="24">
      <c r="A250" s="232" t="s">
        <v>4156</v>
      </c>
      <c r="B250" s="233" t="s">
        <v>4500</v>
      </c>
      <c r="C250" s="237"/>
      <c r="D250" s="237"/>
      <c r="E250" s="237"/>
      <c r="F250" s="237"/>
      <c r="G250" s="237"/>
      <c r="H250" s="237"/>
      <c r="I250" s="237"/>
      <c r="J250" s="237"/>
      <c r="K250" s="237"/>
      <c r="L250" s="237"/>
      <c r="M250" s="237"/>
      <c r="N250" s="237"/>
      <c r="O250" s="237"/>
      <c r="P250" s="237"/>
      <c r="Q250" s="237"/>
      <c r="R250" s="237"/>
      <c r="S250" s="237"/>
      <c r="T250" s="237"/>
      <c r="U250" s="237"/>
    </row>
  </sheetData>
  <sheetProtection algorithmName="SHA-512" hashValue="6MnrrKt+KASP/aWgw8D7olkYFGErW5JQ1qrOWyjkNzdBjPAfAInFln+g4hqSnibpv0oRAdr97eZEqD58kx6TCA==" saltValue="V+2lxmBgv7ZLVPACkhop4g==" spinCount="100000"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D26D7729DC404C8656BACE387338A9" ma:contentTypeVersion="1" ma:contentTypeDescription="Create a new document." ma:contentTypeScope="" ma:versionID="0bada1de042ab64004e1b9894a5e21a1">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BD34336-08EA-421D-8C14-E2470C0105C9}"/>
</file>

<file path=customXml/itemProps2.xml><?xml version="1.0" encoding="utf-8"?>
<ds:datastoreItem xmlns:ds="http://schemas.openxmlformats.org/officeDocument/2006/customXml" ds:itemID="{D06A0CED-9147-4E22-A777-8416D6754C5E}"/>
</file>

<file path=customXml/itemProps3.xml><?xml version="1.0" encoding="utf-8"?>
<ds:datastoreItem xmlns:ds="http://schemas.openxmlformats.org/officeDocument/2006/customXml" ds:itemID="{E4065365-961E-4493-8056-D307A49819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24</vt:i4>
      </vt:variant>
    </vt:vector>
  </HeadingPairs>
  <TitlesOfParts>
    <vt:vector size="33" baseType="lpstr">
      <vt:lpstr>Application Form</vt:lpstr>
      <vt:lpstr>Annex.1 DeclarationDesiredUniv </vt:lpstr>
      <vt:lpstr>Annex.3 Medical History</vt:lpstr>
      <vt:lpstr>Master Graduate School Code</vt:lpstr>
      <vt:lpstr>PhD Graduate School Code</vt:lpstr>
      <vt:lpstr>Code</vt:lpstr>
      <vt:lpstr>(For JICA Only)</vt:lpstr>
      <vt:lpstr>List</vt:lpstr>
      <vt:lpstr>Reference</vt:lpstr>
      <vt:lpstr>Day</vt:lpstr>
      <vt:lpstr>Education_Level</vt:lpstr>
      <vt:lpstr>English</vt:lpstr>
      <vt:lpstr>Full_Part</vt:lpstr>
      <vt:lpstr>M</vt:lpstr>
      <vt:lpstr>Master</vt:lpstr>
      <vt:lpstr>Masters</vt:lpstr>
      <vt:lpstr>Month</vt:lpstr>
      <vt:lpstr>month2</vt:lpstr>
      <vt:lpstr>month3</vt:lpstr>
      <vt:lpstr>Months</vt:lpstr>
      <vt:lpstr>PhD</vt:lpstr>
      <vt:lpstr>'Annex.1 DeclarationDesiredUniv '!Print_Area</vt:lpstr>
      <vt:lpstr>'Application Form'!Print_Area</vt:lpstr>
      <vt:lpstr>Relationship</vt:lpstr>
      <vt:lpstr>Sex</vt:lpstr>
      <vt:lpstr>Type</vt:lpstr>
      <vt:lpstr>Type_of_Organization</vt:lpstr>
      <vt:lpstr>Year_1</vt:lpstr>
      <vt:lpstr>Year_2</vt:lpstr>
      <vt:lpstr>Year_3</vt:lpstr>
      <vt:lpstr>year4</vt:lpstr>
      <vt:lpstr>Yes_No</vt:lpstr>
      <vt:lpstr>yes_no2</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080881 中川 雅人</dc:creator>
  <cp:lastModifiedBy>default</cp:lastModifiedBy>
  <cp:revision/>
  <dcterms:created xsi:type="dcterms:W3CDTF">2017-04-03T06:25:51Z</dcterms:created>
  <dcterms:modified xsi:type="dcterms:W3CDTF">2022-09-22T06:54:09Z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0x01010088D26D7729DC404C8656BACE387338A9</vt:lpwstr>
  </property>
</Properties>
</file>